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85" yWindow="65401" windowWidth="17400" windowHeight="10620" activeTab="0"/>
  </bookViews>
  <sheets>
    <sheet name="Transcript" sheetId="1" r:id="rId1"/>
    <sheet name="Lists" sheetId="2" state="hidden" r:id="rId2"/>
    <sheet name="GPA" sheetId="3" state="hidden" r:id="rId3"/>
  </sheets>
  <externalReferences>
    <externalReference r:id="rId6"/>
  </externalReferences>
  <definedNames>
    <definedName name="Course_Numbers">'Lists'!#REF!</definedName>
    <definedName name="Grades">'Lists'!$A$2:$A$15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<sst xmlns="http://schemas.openxmlformats.org/spreadsheetml/2006/main" count="66" uniqueCount="50">
  <si>
    <t>Grade</t>
  </si>
  <si>
    <t>BS</t>
  </si>
  <si>
    <t>B</t>
  </si>
  <si>
    <t>CM</t>
  </si>
  <si>
    <t>UM</t>
  </si>
  <si>
    <t>TE</t>
  </si>
  <si>
    <t>Gr Point</t>
  </si>
  <si>
    <t>A+</t>
  </si>
  <si>
    <t>A</t>
  </si>
  <si>
    <t>A-</t>
  </si>
  <si>
    <t>B+</t>
  </si>
  <si>
    <t>B-</t>
  </si>
  <si>
    <t>C+</t>
  </si>
  <si>
    <t>C</t>
  </si>
  <si>
    <t>C-</t>
  </si>
  <si>
    <t>D</t>
  </si>
  <si>
    <t>F</t>
  </si>
  <si>
    <t>Audit</t>
  </si>
  <si>
    <t>N/A</t>
  </si>
  <si>
    <t>I</t>
  </si>
  <si>
    <t>P</t>
  </si>
  <si>
    <t>Pass</t>
  </si>
  <si>
    <t>N/C</t>
  </si>
  <si>
    <t>W</t>
  </si>
  <si>
    <t>XC</t>
  </si>
  <si>
    <t>Xfer Credit</t>
  </si>
  <si>
    <t>LETTER GRADES</t>
  </si>
  <si>
    <t>Totals</t>
  </si>
  <si>
    <t>AUDIT</t>
  </si>
  <si>
    <t>Semestre</t>
  </si>
  <si>
    <t>Transcripción</t>
  </si>
  <si>
    <t>Instituto Ministerial Urbano</t>
  </si>
  <si>
    <t>de Iglesia Monte Calvario</t>
  </si>
  <si>
    <t>Estudios Bíblicos</t>
  </si>
  <si>
    <t>Ministerio Cristiano</t>
  </si>
  <si>
    <t>Teología y Ética</t>
  </si>
  <si>
    <r>
      <t xml:space="preserve">    </t>
    </r>
    <r>
      <rPr>
        <b/>
        <i/>
        <sz val="10"/>
        <rFont val="Arial"/>
        <family val="2"/>
      </rPr>
      <t>Transcripción GPA:</t>
    </r>
  </si>
  <si>
    <t>Número 
de Curso</t>
  </si>
  <si>
    <t>Descripción del Curso</t>
  </si>
  <si>
    <t>Tipo de
curso</t>
  </si>
  <si>
    <t>Área de
estudio</t>
  </si>
  <si>
    <t>Crédito</t>
  </si>
  <si>
    <t>Notas</t>
  </si>
  <si>
    <t>Puntaje
de notas</t>
  </si>
  <si>
    <t>Misiones Urbanas</t>
  </si>
  <si>
    <t>CERTIFICADO = 32 Créditos (8 de BS, CM, UM, y TE)</t>
  </si>
  <si>
    <t>DIPLOMA = 64 Créditos (16 de BS, CM, UM y TE)</t>
  </si>
  <si>
    <t xml:space="preserve">CRÉDITO TOTAL POR ÁREA DE ESTUDIO </t>
  </si>
  <si>
    <t xml:space="preserve">Número de estudiante:    </t>
  </si>
  <si>
    <t>Estudiante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</si>
</sst>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00_);\(#,##0.0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 style="thin"/>
      <top/>
      <bottom/>
    </border>
    <border>
      <left style="double"/>
      <right style="thin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3" fillId="0" borderId="0" xfId="0" applyFont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5" fontId="3" fillId="0" borderId="16" xfId="0" applyNumberFormat="1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39" fontId="3" fillId="0" borderId="0" xfId="0" applyNumberFormat="1" applyFont="1" applyBorder="1" applyAlignment="1">
      <alignment horizontal="right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32" borderId="22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39" fontId="0" fillId="0" borderId="23" xfId="0" applyNumberFormat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 vertical="center"/>
    </xf>
    <xf numFmtId="0" fontId="0" fillId="32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Operation%20Translation\MLFTUH\Courses_master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ses"/>
      <sheetName val="GPA"/>
    </sheetNames>
    <sheetDataSet>
      <sheetData sheetId="0">
        <row r="1">
          <cell r="A1" t="str">
            <v>COURSE
NUMBER</v>
          </cell>
          <cell r="B1" t="str">
            <v>COURSE
DESCRIPTION</v>
          </cell>
          <cell r="C1" t="str">
            <v>COURSE
AREA</v>
          </cell>
          <cell r="D1" t="str">
            <v>CREDITS</v>
          </cell>
        </row>
        <row r="3">
          <cell r="B3" t="str">
            <v>English Capstone</v>
          </cell>
        </row>
        <row r="4">
          <cell r="A4" t="str">
            <v>B2-501</v>
          </cell>
          <cell r="B4" t="str">
            <v>Module 1: Conversion and Calling, Capstone</v>
          </cell>
          <cell r="C4" t="str">
            <v>BS</v>
          </cell>
          <cell r="D4">
            <v>2</v>
          </cell>
        </row>
        <row r="5">
          <cell r="A5" t="str">
            <v>T2-502</v>
          </cell>
          <cell r="B5" t="str">
            <v>Module 2: The Kingdom of God, Capstone</v>
          </cell>
          <cell r="C5" t="str">
            <v>TE</v>
          </cell>
          <cell r="D5">
            <v>2</v>
          </cell>
        </row>
        <row r="6">
          <cell r="A6" t="str">
            <v>C2-503</v>
          </cell>
          <cell r="B6" t="str">
            <v>Module 3: Theology of the Church, Capstone</v>
          </cell>
          <cell r="C6" t="str">
            <v>CM</v>
          </cell>
          <cell r="D6">
            <v>2</v>
          </cell>
        </row>
        <row r="7">
          <cell r="A7" t="str">
            <v>U2-504</v>
          </cell>
          <cell r="B7" t="str">
            <v>Module 4: Foundations for Christian Mission, Capstone</v>
          </cell>
          <cell r="C7" t="str">
            <v>UM</v>
          </cell>
          <cell r="D7">
            <v>2</v>
          </cell>
        </row>
        <row r="8">
          <cell r="A8" t="str">
            <v>B2-505</v>
          </cell>
          <cell r="B8" t="str">
            <v>Module 5: Bible Interpretation, Capstone</v>
          </cell>
          <cell r="C8" t="str">
            <v>BS</v>
          </cell>
          <cell r="D8">
            <v>2</v>
          </cell>
        </row>
        <row r="9">
          <cell r="A9" t="str">
            <v>T2-506</v>
          </cell>
          <cell r="B9" t="str">
            <v>Module 6: God the Father, Capstone</v>
          </cell>
          <cell r="C9" t="str">
            <v>TE</v>
          </cell>
          <cell r="D9">
            <v>2</v>
          </cell>
        </row>
        <row r="10">
          <cell r="A10" t="str">
            <v>C2-507</v>
          </cell>
          <cell r="B10" t="str">
            <v>Module 7: Foundations of Christian Leadership, Capstone</v>
          </cell>
          <cell r="C10" t="str">
            <v>CM</v>
          </cell>
          <cell r="D10">
            <v>2</v>
          </cell>
        </row>
        <row r="11">
          <cell r="A11" t="str">
            <v>U2-508</v>
          </cell>
          <cell r="B11" t="str">
            <v>Module 8: Evangelism and Spiritual Warfare, Capstone</v>
          </cell>
          <cell r="C11" t="str">
            <v>UM</v>
          </cell>
          <cell r="D11">
            <v>2</v>
          </cell>
        </row>
        <row r="12">
          <cell r="A12" t="str">
            <v>B2-509</v>
          </cell>
          <cell r="B12" t="str">
            <v>Module 9: The OT Witness to Christ and His Kingdom, Capstone</v>
          </cell>
          <cell r="C12" t="str">
            <v>BS</v>
          </cell>
          <cell r="D12">
            <v>2</v>
          </cell>
        </row>
        <row r="13">
          <cell r="A13" t="str">
            <v>T2-510</v>
          </cell>
          <cell r="B13" t="str">
            <v>Module 10: God the Son, Capstone</v>
          </cell>
          <cell r="C13" t="str">
            <v>TE</v>
          </cell>
          <cell r="D13">
            <v>2</v>
          </cell>
        </row>
        <row r="14">
          <cell r="A14" t="str">
            <v>C2-511</v>
          </cell>
          <cell r="B14" t="str">
            <v>Module 11: Practicing Christian Leadership, Capstone</v>
          </cell>
          <cell r="C14" t="str">
            <v>CM</v>
          </cell>
          <cell r="D14">
            <v>2</v>
          </cell>
        </row>
        <row r="15">
          <cell r="A15" t="str">
            <v>U2-512</v>
          </cell>
          <cell r="B15" t="str">
            <v>Module 12: Focus on Reproduction, Capstone</v>
          </cell>
          <cell r="C15" t="str">
            <v>UM</v>
          </cell>
          <cell r="D15">
            <v>2</v>
          </cell>
        </row>
        <row r="16">
          <cell r="A16" t="str">
            <v>B2-513</v>
          </cell>
          <cell r="B16" t="str">
            <v>Module 13: The NT Witness to Christ and His Kingdom, Capstone</v>
          </cell>
          <cell r="C16" t="str">
            <v>BS</v>
          </cell>
          <cell r="D16">
            <v>2</v>
          </cell>
        </row>
        <row r="17">
          <cell r="A17" t="str">
            <v>T2-514</v>
          </cell>
          <cell r="B17" t="str">
            <v>Module 14: God the Holy Spirit, Capstone</v>
          </cell>
          <cell r="C17" t="str">
            <v>TE</v>
          </cell>
          <cell r="D17">
            <v>2</v>
          </cell>
        </row>
        <row r="18">
          <cell r="A18" t="str">
            <v>C2-515</v>
          </cell>
          <cell r="B18" t="str">
            <v>Module 15: The Equipping Ministry, Capstone</v>
          </cell>
          <cell r="C18" t="str">
            <v>CM</v>
          </cell>
          <cell r="D18">
            <v>2</v>
          </cell>
        </row>
        <row r="19">
          <cell r="A19" t="str">
            <v>U2-516</v>
          </cell>
          <cell r="B19" t="str">
            <v>Module 16: Doing Justice and Loving Mercy, Capstone</v>
          </cell>
          <cell r="C19" t="str">
            <v>UM</v>
          </cell>
          <cell r="D19">
            <v>2</v>
          </cell>
        </row>
        <row r="20">
          <cell r="B20" t="str">
            <v>Spanish Capstone</v>
          </cell>
        </row>
        <row r="21">
          <cell r="A21" t="str">
            <v>B2-601</v>
          </cell>
          <cell r="B21" t="str">
            <v>Módulo 1: Conversión y Llamado</v>
          </cell>
          <cell r="C21" t="str">
            <v>BS</v>
          </cell>
          <cell r="D21">
            <v>2</v>
          </cell>
        </row>
        <row r="22">
          <cell r="A22" t="str">
            <v>T2-602</v>
          </cell>
          <cell r="B22" t="str">
            <v>Módulo 2: El Reino de Dios</v>
          </cell>
          <cell r="C22" t="str">
            <v>TE</v>
          </cell>
          <cell r="D22">
            <v>2</v>
          </cell>
        </row>
        <row r="23">
          <cell r="A23" t="str">
            <v>C2-603</v>
          </cell>
          <cell r="B23" t="str">
            <v>Módulo 3: Teología de la Iglesia</v>
          </cell>
          <cell r="C23" t="str">
            <v>CM</v>
          </cell>
          <cell r="D23">
            <v>2</v>
          </cell>
        </row>
        <row r="24">
          <cell r="A24" t="str">
            <v>U2-604</v>
          </cell>
          <cell r="B24" t="str">
            <v>Módulo 4: Fundamentos para las Misiones Cristianas</v>
          </cell>
          <cell r="C24" t="str">
            <v>UM</v>
          </cell>
          <cell r="D24">
            <v>2</v>
          </cell>
        </row>
        <row r="25">
          <cell r="A25" t="str">
            <v>B2-605</v>
          </cell>
          <cell r="B25" t="str">
            <v>Módulo 5: Interpretación Bíblica</v>
          </cell>
          <cell r="C25" t="str">
            <v>BS</v>
          </cell>
          <cell r="D25">
            <v>2</v>
          </cell>
        </row>
        <row r="26">
          <cell r="A26" t="str">
            <v>T2-606</v>
          </cell>
          <cell r="B26" t="str">
            <v>Módulo 6: Dios el Padre</v>
          </cell>
          <cell r="C26" t="str">
            <v>TE</v>
          </cell>
          <cell r="D26">
            <v>2</v>
          </cell>
        </row>
        <row r="27">
          <cell r="A27" t="str">
            <v>C2-607</v>
          </cell>
          <cell r="B27" t="str">
            <v>Módulo 7: Fundamentos del Liderazgo Cristiano</v>
          </cell>
          <cell r="C27" t="str">
            <v>CM</v>
          </cell>
          <cell r="D27">
            <v>2</v>
          </cell>
        </row>
        <row r="28">
          <cell r="A28" t="str">
            <v>U2-608</v>
          </cell>
          <cell r="B28" t="str">
            <v>Módulo 8: Evangelización y Guerra Espiritual</v>
          </cell>
          <cell r="C28" t="str">
            <v>UM</v>
          </cell>
          <cell r="D28">
            <v>2</v>
          </cell>
        </row>
        <row r="29">
          <cell r="A29" t="str">
            <v>B2-609</v>
          </cell>
          <cell r="B29" t="str">
            <v>Módulo 9: El Antiguo Testamente testifica de Cristo y Su Reino</v>
          </cell>
          <cell r="C29" t="str">
            <v>BS</v>
          </cell>
          <cell r="D29">
            <v>2</v>
          </cell>
        </row>
        <row r="30">
          <cell r="A30" t="str">
            <v>T2-610</v>
          </cell>
          <cell r="B30" t="str">
            <v>Módulo 10: Dios, el Hijo</v>
          </cell>
          <cell r="C30" t="str">
            <v>TE</v>
          </cell>
          <cell r="D30">
            <v>2</v>
          </cell>
        </row>
        <row r="31">
          <cell r="A31" t="str">
            <v>C2-611</v>
          </cell>
          <cell r="B31" t="str">
            <v>Módulo 11: Practicando el Liderazgo Cristiano</v>
          </cell>
          <cell r="C31" t="str">
            <v>CM</v>
          </cell>
          <cell r="D31">
            <v>2</v>
          </cell>
        </row>
        <row r="32">
          <cell r="A32" t="str">
            <v>U2-612</v>
          </cell>
          <cell r="B32" t="str">
            <v>Módulo 12: Enfoque en la Reproducción</v>
          </cell>
          <cell r="C32" t="str">
            <v>UM</v>
          </cell>
          <cell r="D32">
            <v>2</v>
          </cell>
        </row>
        <row r="33">
          <cell r="A33" t="str">
            <v>B2-613</v>
          </cell>
          <cell r="B33" t="str">
            <v>Módulo 13: El Nuevo Testamento Testifica de Cristo y Su Reino</v>
          </cell>
          <cell r="C33" t="str">
            <v>BS</v>
          </cell>
          <cell r="D33">
            <v>2</v>
          </cell>
        </row>
        <row r="34">
          <cell r="A34" t="str">
            <v>T2-614</v>
          </cell>
          <cell r="B34" t="str">
            <v>Módulo 14: Dios, el Espíritu Santo</v>
          </cell>
          <cell r="C34" t="str">
            <v>TE</v>
          </cell>
          <cell r="D34">
            <v>2</v>
          </cell>
        </row>
        <row r="35">
          <cell r="A35" t="str">
            <v>C2-615</v>
          </cell>
          <cell r="B35" t="str">
            <v>Módulo 15: El Ministerio Facultativo</v>
          </cell>
          <cell r="C35" t="str">
            <v>CM</v>
          </cell>
          <cell r="D35">
            <v>2</v>
          </cell>
        </row>
        <row r="36">
          <cell r="A36" t="str">
            <v>U2-616</v>
          </cell>
          <cell r="B36" t="str">
            <v>Módulo 16: Haciendo Justicia y Amando la Misericordia</v>
          </cell>
          <cell r="C36" t="str">
            <v>UM</v>
          </cell>
          <cell r="D36">
            <v>2</v>
          </cell>
        </row>
        <row r="39">
          <cell r="B39" t="str">
            <v>Biblical Studies Courses</v>
          </cell>
        </row>
        <row r="40">
          <cell r="A40" t="str">
            <v>B2-101</v>
          </cell>
          <cell r="B40" t="str">
            <v>Intro Bible Interpretation (1)</v>
          </cell>
          <cell r="C40" t="str">
            <v>BS</v>
          </cell>
          <cell r="D40">
            <v>2</v>
          </cell>
        </row>
        <row r="41">
          <cell r="A41" t="str">
            <v>B2-102</v>
          </cell>
          <cell r="B41" t="str">
            <v>Intro to Bile Intepretation (2)</v>
          </cell>
          <cell r="C41" t="str">
            <v>BS</v>
          </cell>
          <cell r="D41">
            <v>2</v>
          </cell>
        </row>
        <row r="42">
          <cell r="A42" t="str">
            <v>B2-103</v>
          </cell>
          <cell r="B42" t="str">
            <v>Intro to Biblical Languages</v>
          </cell>
          <cell r="C42" t="str">
            <v>BS</v>
          </cell>
          <cell r="D42">
            <v>2</v>
          </cell>
        </row>
        <row r="43">
          <cell r="A43" t="str">
            <v>B2-110</v>
          </cell>
          <cell r="B43" t="str">
            <v>O.T. Witness to Christ (1)</v>
          </cell>
          <cell r="C43" t="str">
            <v>BS</v>
          </cell>
          <cell r="D43">
            <v>2</v>
          </cell>
        </row>
        <row r="44">
          <cell r="A44" t="str">
            <v>B2-111</v>
          </cell>
          <cell r="B44" t="str">
            <v>O.T. Witness to Christ (2)</v>
          </cell>
          <cell r="C44" t="str">
            <v>BS</v>
          </cell>
          <cell r="D44">
            <v>2</v>
          </cell>
        </row>
        <row r="45">
          <cell r="A45" t="str">
            <v>B2-112</v>
          </cell>
          <cell r="B45" t="str">
            <v>Survey of the Prophets (1)</v>
          </cell>
          <cell r="C45" t="str">
            <v>BS</v>
          </cell>
          <cell r="D45">
            <v>2</v>
          </cell>
        </row>
        <row r="46">
          <cell r="A46" t="str">
            <v>B2-113</v>
          </cell>
          <cell r="B46" t="str">
            <v>Survey of the Prophets (2)</v>
          </cell>
          <cell r="C46" t="str">
            <v>BS</v>
          </cell>
          <cell r="D46">
            <v>2</v>
          </cell>
        </row>
        <row r="47">
          <cell r="A47" t="str">
            <v>B2-114</v>
          </cell>
          <cell r="B47" t="str">
            <v>Themes in O.T. Theology: King Rules (1)</v>
          </cell>
          <cell r="C47" t="str">
            <v>BS</v>
          </cell>
          <cell r="D47">
            <v>2</v>
          </cell>
        </row>
        <row r="48">
          <cell r="A48" t="str">
            <v>B2-115</v>
          </cell>
          <cell r="B48" t="str">
            <v>Themes in O.T. Theology: King Rules (2)</v>
          </cell>
          <cell r="C48" t="str">
            <v>BS</v>
          </cell>
          <cell r="D48">
            <v>2</v>
          </cell>
        </row>
        <row r="49">
          <cell r="A49" t="str">
            <v>B2-119</v>
          </cell>
          <cell r="B49" t="str">
            <v>The Minor Prophets</v>
          </cell>
          <cell r="C49" t="str">
            <v>BS</v>
          </cell>
          <cell r="D49">
            <v>2</v>
          </cell>
        </row>
        <row r="50">
          <cell r="A50" t="str">
            <v>B2-123</v>
          </cell>
          <cell r="B50" t="str">
            <v>Nehemiah</v>
          </cell>
          <cell r="C50" t="str">
            <v>BS</v>
          </cell>
          <cell r="D50">
            <v>2</v>
          </cell>
        </row>
        <row r="51">
          <cell r="A51" t="str">
            <v>B2-124</v>
          </cell>
          <cell r="B51" t="str">
            <v>The Book of Jonah</v>
          </cell>
          <cell r="C51" t="str">
            <v>BS</v>
          </cell>
          <cell r="D51">
            <v>2</v>
          </cell>
        </row>
        <row r="52">
          <cell r="A52" t="str">
            <v>B2-140</v>
          </cell>
          <cell r="B52" t="str">
            <v>The Epistle of First Peter</v>
          </cell>
          <cell r="C52" t="str">
            <v>BS</v>
          </cell>
          <cell r="D52">
            <v>2</v>
          </cell>
        </row>
        <row r="53">
          <cell r="A53" t="str">
            <v>B2-141</v>
          </cell>
          <cell r="B53" t="str">
            <v>The Epistle to the Hebrews (1)</v>
          </cell>
          <cell r="C53" t="str">
            <v>BS</v>
          </cell>
          <cell r="D53">
            <v>2</v>
          </cell>
        </row>
        <row r="54">
          <cell r="A54" t="str">
            <v>B2-142</v>
          </cell>
          <cell r="B54" t="str">
            <v>The Epistle to the Hebrews (2)</v>
          </cell>
          <cell r="C54" t="str">
            <v>BS</v>
          </cell>
          <cell r="D54">
            <v>2</v>
          </cell>
        </row>
        <row r="55">
          <cell r="A55" t="str">
            <v>B2-143</v>
          </cell>
          <cell r="B55" t="str">
            <v>The Gospel of Mark</v>
          </cell>
          <cell r="C55" t="str">
            <v>BS</v>
          </cell>
          <cell r="D55">
            <v>2</v>
          </cell>
        </row>
        <row r="56">
          <cell r="A56" t="str">
            <v>B2-144</v>
          </cell>
          <cell r="B56" t="str">
            <v>Ephesians (1)</v>
          </cell>
          <cell r="C56" t="str">
            <v>BS</v>
          </cell>
          <cell r="D56">
            <v>2</v>
          </cell>
        </row>
        <row r="57">
          <cell r="A57" t="str">
            <v>B2-145</v>
          </cell>
          <cell r="B57" t="str">
            <v>Ephesians (2)</v>
          </cell>
          <cell r="C57" t="str">
            <v>BS</v>
          </cell>
          <cell r="D57">
            <v>2</v>
          </cell>
        </row>
        <row r="59">
          <cell r="A59" t="str">
            <v>B2-201</v>
          </cell>
          <cell r="B59" t="str">
            <v>The Heart of the Old Testament</v>
          </cell>
          <cell r="C59" t="str">
            <v>BS</v>
          </cell>
          <cell r="D59">
            <v>2</v>
          </cell>
        </row>
        <row r="60">
          <cell r="A60" t="str">
            <v>B2-204</v>
          </cell>
          <cell r="B60" t="str">
            <v>Bibliology: How We Got Our Bibles</v>
          </cell>
          <cell r="C60" t="str">
            <v>BS</v>
          </cell>
          <cell r="D60">
            <v>2</v>
          </cell>
        </row>
        <row r="61">
          <cell r="A61" t="str">
            <v>B3-204</v>
          </cell>
          <cell r="B61" t="str">
            <v>Bibliology: How We Got Our Bibles</v>
          </cell>
          <cell r="C61" t="str">
            <v>BS</v>
          </cell>
          <cell r="D61">
            <v>3</v>
          </cell>
        </row>
        <row r="62">
          <cell r="A62" t="str">
            <v>B1-402</v>
          </cell>
          <cell r="B62" t="str">
            <v>URW: A Biblical Vision; Mastering the OT Witness to Christ</v>
          </cell>
          <cell r="C62" t="str">
            <v>BS</v>
          </cell>
          <cell r="D62">
            <v>1</v>
          </cell>
        </row>
        <row r="63">
          <cell r="A63" t="str">
            <v>B2-402</v>
          </cell>
          <cell r="B63" t="str">
            <v>URW: A Biblical Vision; Mastering the OT Witness to Christ</v>
          </cell>
          <cell r="C63" t="str">
            <v>BS</v>
          </cell>
          <cell r="D63">
            <v>2</v>
          </cell>
        </row>
        <row r="64">
          <cell r="A64" t="str">
            <v>B3-402</v>
          </cell>
          <cell r="B64" t="str">
            <v>URW: A Biblical Vision; Mastering the OT Witness to Christ</v>
          </cell>
          <cell r="C64" t="str">
            <v>BS</v>
          </cell>
          <cell r="D64">
            <v>3</v>
          </cell>
        </row>
        <row r="65">
          <cell r="A65" t="str">
            <v>B1-403</v>
          </cell>
          <cell r="B65" t="str">
            <v>URW: A Biblical Vision; Mastering the NT Witness to Christ</v>
          </cell>
          <cell r="C65" t="str">
            <v>BS</v>
          </cell>
          <cell r="D65">
            <v>1</v>
          </cell>
        </row>
        <row r="66">
          <cell r="A66" t="str">
            <v>B2-403</v>
          </cell>
          <cell r="B66" t="str">
            <v>URW: A Biblical Vision; Mastering the NT Witness to Christ</v>
          </cell>
          <cell r="C66" t="str">
            <v>BS</v>
          </cell>
          <cell r="D66">
            <v>2</v>
          </cell>
        </row>
        <row r="67">
          <cell r="A67" t="str">
            <v>B3-403</v>
          </cell>
          <cell r="B67" t="str">
            <v>URW: A Biblical Vision; Mastering the NT Witness to Christ</v>
          </cell>
          <cell r="C67" t="str">
            <v>BS</v>
          </cell>
          <cell r="D67">
            <v>3</v>
          </cell>
        </row>
        <row r="68">
          <cell r="A68" t="str">
            <v>B1-630</v>
          </cell>
          <cell r="B68" t="str">
            <v>The Master the Bible Workshop</v>
          </cell>
          <cell r="C68" t="str">
            <v>BS</v>
          </cell>
          <cell r="D68">
            <v>1</v>
          </cell>
        </row>
        <row r="69">
          <cell r="A69" t="str">
            <v>B2-630</v>
          </cell>
          <cell r="B69" t="str">
            <v>The Master the Bible Workshop</v>
          </cell>
          <cell r="C69" t="str">
            <v>BS</v>
          </cell>
          <cell r="D69">
            <v>2</v>
          </cell>
        </row>
        <row r="70">
          <cell r="A70" t="str">
            <v>B3-630</v>
          </cell>
          <cell r="B70" t="str">
            <v>The Master the Bible Workshop</v>
          </cell>
          <cell r="C70" t="str">
            <v>BS</v>
          </cell>
          <cell r="D70">
            <v>3</v>
          </cell>
        </row>
        <row r="71">
          <cell r="A71" t="str">
            <v>B1-646</v>
          </cell>
          <cell r="B71" t="str">
            <v>The Gospel of John </v>
          </cell>
          <cell r="C71" t="str">
            <v>BS</v>
          </cell>
          <cell r="D71">
            <v>1</v>
          </cell>
        </row>
        <row r="72">
          <cell r="A72" t="str">
            <v>B2-646</v>
          </cell>
          <cell r="B72" t="str">
            <v>The Gospel of John </v>
          </cell>
          <cell r="C72" t="str">
            <v>BS</v>
          </cell>
          <cell r="D72">
            <v>2</v>
          </cell>
        </row>
        <row r="73">
          <cell r="A73" t="str">
            <v>B3-646</v>
          </cell>
          <cell r="B73" t="str">
            <v>The Gospel of John </v>
          </cell>
          <cell r="C73" t="str">
            <v>BS</v>
          </cell>
          <cell r="D73">
            <v>3</v>
          </cell>
        </row>
        <row r="77">
          <cell r="B77" t="str">
            <v>Christian Ministry Courses</v>
          </cell>
        </row>
        <row r="78">
          <cell r="A78" t="str">
            <v>C2-101</v>
          </cell>
          <cell r="B78" t="str">
            <v>Foundations for Christian Leaders</v>
          </cell>
          <cell r="C78" t="str">
            <v>CM</v>
          </cell>
          <cell r="D78">
            <v>2</v>
          </cell>
        </row>
        <row r="79">
          <cell r="A79" t="str">
            <v>C2-102</v>
          </cell>
          <cell r="B79" t="str">
            <v>Becoming an Effective Christian Leader (1): Pastoral Theology</v>
          </cell>
          <cell r="C79" t="str">
            <v>CM</v>
          </cell>
          <cell r="D79">
            <v>2</v>
          </cell>
        </row>
        <row r="80">
          <cell r="A80" t="str">
            <v>C2-103</v>
          </cell>
          <cell r="B80" t="str">
            <v>Becoming an Effective Christian Leader (2): Tending the Flock</v>
          </cell>
          <cell r="C80" t="str">
            <v>CM</v>
          </cell>
          <cell r="D80">
            <v>2</v>
          </cell>
        </row>
        <row r="81">
          <cell r="A81" t="str">
            <v>C2-104</v>
          </cell>
          <cell r="B81" t="str">
            <v>Becoming an Effective Christian Leader (3): Training the Flock</v>
          </cell>
          <cell r="C81" t="str">
            <v>CM</v>
          </cell>
          <cell r="D81">
            <v>2</v>
          </cell>
        </row>
        <row r="82">
          <cell r="A82" t="str">
            <v>C2-105</v>
          </cell>
          <cell r="B82" t="str">
            <v>Becoming An Effective Worship Leader</v>
          </cell>
          <cell r="C82" t="str">
            <v>CM</v>
          </cell>
          <cell r="D82">
            <v>2</v>
          </cell>
        </row>
        <row r="83">
          <cell r="A83" t="str">
            <v>C2-106</v>
          </cell>
          <cell r="B83" t="str">
            <v>Sermon Preparation and Preaching</v>
          </cell>
          <cell r="C83" t="str">
            <v>CM</v>
          </cell>
          <cell r="D83">
            <v>2</v>
          </cell>
        </row>
        <row r="84">
          <cell r="A84" t="str">
            <v>C2-107</v>
          </cell>
          <cell r="B84" t="str">
            <v>Pastoral Counseling for Marriages &amp; Families</v>
          </cell>
          <cell r="C84" t="str">
            <v>CM</v>
          </cell>
          <cell r="D84">
            <v>2</v>
          </cell>
        </row>
        <row r="85">
          <cell r="A85" t="str">
            <v>C2-120</v>
          </cell>
          <cell r="B85" t="str">
            <v>Growing Up in Christ</v>
          </cell>
          <cell r="C85" t="str">
            <v>CM</v>
          </cell>
          <cell r="D85">
            <v>2</v>
          </cell>
        </row>
        <row r="86">
          <cell r="A86" t="str">
            <v>C2-130</v>
          </cell>
          <cell r="B86" t="str">
            <v>Effective Teaching in the Church</v>
          </cell>
          <cell r="C86" t="str">
            <v>CM</v>
          </cell>
          <cell r="D86">
            <v>2</v>
          </cell>
        </row>
        <row r="87">
          <cell r="A87" t="str">
            <v>C2-131</v>
          </cell>
          <cell r="B87" t="str">
            <v>Effective Preaching in the Church</v>
          </cell>
          <cell r="C87" t="str">
            <v>CM</v>
          </cell>
          <cell r="D87">
            <v>2</v>
          </cell>
        </row>
        <row r="88">
          <cell r="A88" t="str">
            <v>C2-132</v>
          </cell>
          <cell r="B88" t="str">
            <v>Effective Discipling in the Church</v>
          </cell>
          <cell r="C88" t="str">
            <v>CM</v>
          </cell>
          <cell r="D88">
            <v>2</v>
          </cell>
        </row>
        <row r="89">
          <cell r="A89" t="str">
            <v>C2-140</v>
          </cell>
          <cell r="B89" t="str">
            <v>Crisis Ministries</v>
          </cell>
          <cell r="C89" t="str">
            <v>CM</v>
          </cell>
          <cell r="D89">
            <v>2</v>
          </cell>
        </row>
        <row r="90">
          <cell r="A90" t="str">
            <v>C2-141</v>
          </cell>
          <cell r="B90" t="str">
            <v>Financial Freedom: God's Wisdom for Managing Money in the Christian Home</v>
          </cell>
          <cell r="C90" t="str">
            <v>CM</v>
          </cell>
          <cell r="D90">
            <v>2</v>
          </cell>
        </row>
        <row r="91">
          <cell r="A91" t="str">
            <v>C2-142</v>
          </cell>
          <cell r="B91" t="str">
            <v>Biblical Counseling for Effective Relationships</v>
          </cell>
          <cell r="C91" t="str">
            <v>CM</v>
          </cell>
          <cell r="D91">
            <v>2</v>
          </cell>
        </row>
        <row r="92">
          <cell r="A92" t="str">
            <v>C1-151</v>
          </cell>
          <cell r="B92" t="str">
            <v>Managing Projects for Ministry</v>
          </cell>
          <cell r="C92" t="str">
            <v>CM</v>
          </cell>
          <cell r="D92">
            <v>1</v>
          </cell>
        </row>
        <row r="93">
          <cell r="A93" t="str">
            <v>C2-151</v>
          </cell>
          <cell r="B93" t="str">
            <v>Managing Projects for Ministry</v>
          </cell>
          <cell r="C93" t="str">
            <v>CM</v>
          </cell>
          <cell r="D93">
            <v>2</v>
          </cell>
        </row>
        <row r="94">
          <cell r="A94" t="str">
            <v>C3-151</v>
          </cell>
          <cell r="B94" t="str">
            <v>Managing Projects for Ministry</v>
          </cell>
          <cell r="C94" t="str">
            <v>CM</v>
          </cell>
          <cell r="D94">
            <v>3</v>
          </cell>
        </row>
        <row r="95">
          <cell r="A95" t="str">
            <v>C2-200</v>
          </cell>
          <cell r="B95" t="str">
            <v>The Ministry of Reconciliation</v>
          </cell>
          <cell r="C95" t="str">
            <v>CM</v>
          </cell>
          <cell r="D95">
            <v>2</v>
          </cell>
        </row>
        <row r="96">
          <cell r="A96" t="str">
            <v>C2-300</v>
          </cell>
          <cell r="B96" t="str">
            <v>Independent Study</v>
          </cell>
          <cell r="C96" t="str">
            <v>CM</v>
          </cell>
          <cell r="D96">
            <v>2</v>
          </cell>
        </row>
        <row r="97">
          <cell r="A97" t="str">
            <v>C2-301</v>
          </cell>
          <cell r="B97" t="str">
            <v>COB: Establishing Urban Churches (Independent Study)</v>
          </cell>
          <cell r="C97" t="str">
            <v>CM</v>
          </cell>
          <cell r="D97">
            <v>2</v>
          </cell>
        </row>
        <row r="98">
          <cell r="A98" t="str">
            <v>C2-302</v>
          </cell>
          <cell r="B98" t="str">
            <v>Biblical Counseling  </v>
          </cell>
          <cell r="C98" t="str">
            <v>CM</v>
          </cell>
          <cell r="D98">
            <v>2</v>
          </cell>
        </row>
        <row r="99">
          <cell r="A99" t="str">
            <v>C2-303</v>
          </cell>
          <cell r="B99" t="str">
            <v>Strategies for Effective Youth Ministries</v>
          </cell>
          <cell r="C99" t="str">
            <v>CM</v>
          </cell>
          <cell r="D99">
            <v>2</v>
          </cell>
        </row>
        <row r="100">
          <cell r="A100" t="str">
            <v>C3-303</v>
          </cell>
          <cell r="B100" t="str">
            <v>Ministry Assesment Project</v>
          </cell>
          <cell r="C100" t="str">
            <v>CM</v>
          </cell>
          <cell r="D100">
            <v>3</v>
          </cell>
        </row>
        <row r="101">
          <cell r="A101" t="str">
            <v>C2-304</v>
          </cell>
          <cell r="B101" t="str">
            <v>Rescue the Perishing</v>
          </cell>
          <cell r="C101" t="str">
            <v>CM</v>
          </cell>
          <cell r="D101">
            <v>2</v>
          </cell>
        </row>
        <row r="102">
          <cell r="A102" t="str">
            <v>C3-304</v>
          </cell>
          <cell r="B102" t="str">
            <v>Rescue the Perishing</v>
          </cell>
          <cell r="C102" t="str">
            <v>CM</v>
          </cell>
          <cell r="D102">
            <v>3</v>
          </cell>
        </row>
        <row r="103">
          <cell r="A103" t="str">
            <v>C3-305</v>
          </cell>
          <cell r="B103" t="str">
            <v>Perspectives in the World Christian Movement</v>
          </cell>
          <cell r="C103" t="str">
            <v>CM</v>
          </cell>
          <cell r="D103">
            <v>3</v>
          </cell>
        </row>
        <row r="104">
          <cell r="A104" t="str">
            <v>C1-401</v>
          </cell>
          <cell r="B104" t="str">
            <v>URW: An Authentic Calling</v>
          </cell>
          <cell r="C104" t="str">
            <v>CM</v>
          </cell>
          <cell r="D104">
            <v>1</v>
          </cell>
        </row>
        <row r="105">
          <cell r="A105" t="str">
            <v>C2-401</v>
          </cell>
          <cell r="B105" t="str">
            <v>URW: An Authentic Calling</v>
          </cell>
          <cell r="C105" t="str">
            <v>CM</v>
          </cell>
          <cell r="D105">
            <v>2</v>
          </cell>
        </row>
        <row r="106">
          <cell r="A106" t="str">
            <v>C3-401</v>
          </cell>
          <cell r="B106" t="str">
            <v>URW: An Authentic Calling</v>
          </cell>
          <cell r="C106" t="str">
            <v>CM</v>
          </cell>
          <cell r="D106">
            <v>3</v>
          </cell>
        </row>
        <row r="107">
          <cell r="A107" t="str">
            <v>C1-404</v>
          </cell>
          <cell r="B107" t="str">
            <v>URW: A Compelling Testimiony</v>
          </cell>
          <cell r="C107" t="str">
            <v>CM</v>
          </cell>
          <cell r="D107">
            <v>1</v>
          </cell>
        </row>
        <row r="108">
          <cell r="A108" t="str">
            <v>C2-404</v>
          </cell>
          <cell r="B108" t="str">
            <v>URW: A Compelling Testimiony</v>
          </cell>
          <cell r="C108" t="str">
            <v>CM</v>
          </cell>
          <cell r="D108">
            <v>2</v>
          </cell>
        </row>
        <row r="109">
          <cell r="A109" t="str">
            <v>C3-404</v>
          </cell>
          <cell r="B109" t="str">
            <v>URW: A Compelling Testimiony</v>
          </cell>
          <cell r="C109" t="str">
            <v>CM</v>
          </cell>
          <cell r="D109">
            <v>3</v>
          </cell>
        </row>
        <row r="117">
          <cell r="B117" t="str">
            <v>Theology and Ethics Courses</v>
          </cell>
        </row>
        <row r="118">
          <cell r="A118" t="str">
            <v>T2-101</v>
          </cell>
          <cell r="B118" t="str">
            <v>Christian Theology: God the Father (1)</v>
          </cell>
          <cell r="C118" t="str">
            <v>TE</v>
          </cell>
          <cell r="D118">
            <v>2</v>
          </cell>
        </row>
        <row r="119">
          <cell r="A119" t="str">
            <v>T2-102</v>
          </cell>
          <cell r="B119" t="str">
            <v>Christian Theology: God the Father (2)</v>
          </cell>
          <cell r="C119" t="str">
            <v>TE</v>
          </cell>
          <cell r="D119">
            <v>2</v>
          </cell>
        </row>
        <row r="120">
          <cell r="A120" t="str">
            <v>T2-103</v>
          </cell>
          <cell r="B120" t="str">
            <v>Christian Theology: God the Son (1)</v>
          </cell>
          <cell r="C120" t="str">
            <v>TE</v>
          </cell>
          <cell r="D120">
            <v>2</v>
          </cell>
        </row>
        <row r="121">
          <cell r="A121" t="str">
            <v>T2-104</v>
          </cell>
          <cell r="B121" t="str">
            <v>Christian Theology: God the Son (2)</v>
          </cell>
          <cell r="C121" t="str">
            <v>TE</v>
          </cell>
          <cell r="D121">
            <v>2</v>
          </cell>
        </row>
        <row r="122">
          <cell r="A122" t="str">
            <v>T2-105</v>
          </cell>
          <cell r="B122" t="str">
            <v>Christian Theology: God the Holy Spirit (1)</v>
          </cell>
          <cell r="C122" t="str">
            <v>TE</v>
          </cell>
          <cell r="D122">
            <v>2</v>
          </cell>
        </row>
        <row r="123">
          <cell r="A123" t="str">
            <v>T2-106</v>
          </cell>
          <cell r="B123" t="str">
            <v>Christian Theology: God the Holy Spirit (2)</v>
          </cell>
          <cell r="C123" t="str">
            <v>TE</v>
          </cell>
          <cell r="D123">
            <v>2</v>
          </cell>
        </row>
        <row r="124">
          <cell r="A124" t="str">
            <v>T2-107</v>
          </cell>
          <cell r="B124" t="str">
            <v>Christian Theology: Humanity and the World</v>
          </cell>
          <cell r="C124" t="str">
            <v>TE</v>
          </cell>
          <cell r="D124">
            <v>2</v>
          </cell>
        </row>
        <row r="125">
          <cell r="A125" t="str">
            <v>T2-108</v>
          </cell>
          <cell r="B125" t="str">
            <v>Christian Theology: Salvation and the Church</v>
          </cell>
          <cell r="C125" t="str">
            <v>TE</v>
          </cell>
          <cell r="D125">
            <v>2</v>
          </cell>
        </row>
        <row r="126">
          <cell r="A126" t="str">
            <v>T1-109</v>
          </cell>
          <cell r="B126" t="str">
            <v>Christian Theology: Christ's Return and the Kingdom of God</v>
          </cell>
          <cell r="C126" t="str">
            <v>TE</v>
          </cell>
          <cell r="D126">
            <v>1</v>
          </cell>
        </row>
        <row r="127">
          <cell r="A127" t="str">
            <v>T2-109</v>
          </cell>
          <cell r="B127" t="str">
            <v>Christian Theology: Christ's Return and the Kingdom of God</v>
          </cell>
          <cell r="C127" t="str">
            <v>TE</v>
          </cell>
          <cell r="D127">
            <v>2</v>
          </cell>
        </row>
        <row r="128">
          <cell r="A128" t="str">
            <v>T2-120</v>
          </cell>
          <cell r="B128" t="str">
            <v>Church History</v>
          </cell>
          <cell r="C128" t="str">
            <v>TE</v>
          </cell>
          <cell r="D128">
            <v>2</v>
          </cell>
        </row>
        <row r="129">
          <cell r="A129" t="str">
            <v>T2-130</v>
          </cell>
          <cell r="B129" t="str">
            <v>Introduction to Christian Ethics</v>
          </cell>
          <cell r="C129" t="str">
            <v>TE</v>
          </cell>
          <cell r="D129">
            <v>2</v>
          </cell>
        </row>
        <row r="130">
          <cell r="A130" t="str">
            <v>T2-131</v>
          </cell>
          <cell r="B130" t="str">
            <v>Theology of Suffering and Theodicy</v>
          </cell>
          <cell r="C130" t="str">
            <v>TE</v>
          </cell>
          <cell r="D130">
            <v>2</v>
          </cell>
        </row>
        <row r="131">
          <cell r="A131" t="str">
            <v>T2-133</v>
          </cell>
          <cell r="B131" t="str">
            <v>Justice and Righteousness</v>
          </cell>
          <cell r="C131" t="str">
            <v>TE</v>
          </cell>
          <cell r="D131">
            <v>2</v>
          </cell>
        </row>
        <row r="132">
          <cell r="A132" t="str">
            <v>T1-151</v>
          </cell>
          <cell r="B132" t="str">
            <v>Managing Projects for Ministry</v>
          </cell>
          <cell r="C132" t="str">
            <v>TE</v>
          </cell>
          <cell r="D132">
            <v>1</v>
          </cell>
        </row>
        <row r="133">
          <cell r="A133" t="str">
            <v>T2-151</v>
          </cell>
          <cell r="B133" t="str">
            <v>Managing Projects for Ministry</v>
          </cell>
          <cell r="C133" t="str">
            <v>TE</v>
          </cell>
          <cell r="D133">
            <v>2</v>
          </cell>
        </row>
        <row r="134">
          <cell r="A134" t="str">
            <v>T3-151</v>
          </cell>
          <cell r="B134" t="str">
            <v>Managing Projects for Ministry</v>
          </cell>
          <cell r="C134" t="str">
            <v>TE</v>
          </cell>
          <cell r="D134">
            <v>3</v>
          </cell>
        </row>
        <row r="135">
          <cell r="A135" t="str">
            <v>T2-200</v>
          </cell>
          <cell r="B135" t="str">
            <v>Grounding New Believers</v>
          </cell>
          <cell r="C135" t="str">
            <v>TE</v>
          </cell>
          <cell r="D135">
            <v>2</v>
          </cell>
        </row>
        <row r="136">
          <cell r="A136" t="str">
            <v>T2-300</v>
          </cell>
          <cell r="B136" t="str">
            <v>Independent Study</v>
          </cell>
          <cell r="C136" t="str">
            <v>TE</v>
          </cell>
          <cell r="D136">
            <v>2</v>
          </cell>
        </row>
        <row r="137">
          <cell r="A137" t="str">
            <v>T2-302</v>
          </cell>
          <cell r="B137" t="str">
            <v>The Doctrine of Grace</v>
          </cell>
          <cell r="C137" t="str">
            <v>TE</v>
          </cell>
          <cell r="D137">
            <v>2</v>
          </cell>
        </row>
        <row r="138">
          <cell r="A138" t="str">
            <v>T3-401</v>
          </cell>
          <cell r="B138" t="str">
            <v>URW: An Authentic Calling</v>
          </cell>
          <cell r="C138" t="str">
            <v>TE</v>
          </cell>
          <cell r="D138">
            <v>3</v>
          </cell>
        </row>
        <row r="139">
          <cell r="A139" t="str">
            <v>T3-402</v>
          </cell>
          <cell r="B139" t="str">
            <v>URW: OT Witness to Christ and His Kingdom</v>
          </cell>
          <cell r="C139" t="str">
            <v>TE</v>
          </cell>
          <cell r="D139">
            <v>3</v>
          </cell>
        </row>
        <row r="140">
          <cell r="A140" t="str">
            <v>T2-413</v>
          </cell>
          <cell r="B140" t="str">
            <v>New Testament Witness to Christ and His Kingdom (PRECAP)</v>
          </cell>
          <cell r="C140" t="str">
            <v>TE</v>
          </cell>
          <cell r="D140">
            <v>2</v>
          </cell>
        </row>
        <row r="141">
          <cell r="A141" t="str">
            <v>T1-620</v>
          </cell>
          <cell r="B141" t="str">
            <v>Sacred Roots Workshop: Shaping our Shared Spirituality in Small Group and Body Life</v>
          </cell>
          <cell r="C141" t="str">
            <v>TE</v>
          </cell>
          <cell r="D141">
            <v>1</v>
          </cell>
        </row>
        <row r="142">
          <cell r="A142" t="str">
            <v>T2-620</v>
          </cell>
          <cell r="B142" t="str">
            <v>Sacred Roots Workshop: Shaping our Shared Spirituality in Small Group and Body Life</v>
          </cell>
          <cell r="C142" t="str">
            <v>TE</v>
          </cell>
          <cell r="D142">
            <v>2</v>
          </cell>
        </row>
        <row r="143">
          <cell r="A143" t="str">
            <v>T3-620</v>
          </cell>
          <cell r="B143" t="str">
            <v>Sacred Roots Workshop: Shaping our Shared Spirituality in Small Group and Body Life</v>
          </cell>
          <cell r="C143" t="str">
            <v>TE</v>
          </cell>
          <cell r="D143">
            <v>3</v>
          </cell>
        </row>
        <row r="144">
          <cell r="A144" t="str">
            <v>T1-625</v>
          </cell>
          <cell r="B144" t="str">
            <v>Marking Time: Forming Spirituality Through the Christian Year </v>
          </cell>
          <cell r="C144" t="str">
            <v>TE</v>
          </cell>
          <cell r="D144">
            <v>1</v>
          </cell>
        </row>
        <row r="145">
          <cell r="A145" t="str">
            <v>T2-625</v>
          </cell>
          <cell r="B145" t="str">
            <v>Marking Time: Forming Spirituality Through the Christian Year </v>
          </cell>
          <cell r="C145" t="str">
            <v>TE</v>
          </cell>
          <cell r="D145">
            <v>2</v>
          </cell>
        </row>
        <row r="146">
          <cell r="A146" t="str">
            <v>T3-625</v>
          </cell>
          <cell r="B146" t="str">
            <v>Marking Time: Forming Spirituality Through the Christian Year </v>
          </cell>
          <cell r="C146" t="str">
            <v>TE</v>
          </cell>
          <cell r="D146">
            <v>3</v>
          </cell>
        </row>
        <row r="147">
          <cell r="A147" t="str">
            <v>T1-630</v>
          </cell>
          <cell r="B147" t="str">
            <v>The Master the Bible Workshop</v>
          </cell>
          <cell r="C147" t="str">
            <v>TE</v>
          </cell>
          <cell r="D147">
            <v>1</v>
          </cell>
        </row>
        <row r="148">
          <cell r="A148" t="str">
            <v>T2-630</v>
          </cell>
          <cell r="B148" t="str">
            <v>The Master the Bible Workshop</v>
          </cell>
          <cell r="C148" t="str">
            <v>TE</v>
          </cell>
          <cell r="D148">
            <v>2</v>
          </cell>
        </row>
        <row r="149">
          <cell r="A149" t="str">
            <v>T3-630</v>
          </cell>
          <cell r="B149" t="str">
            <v>The Master the Bible Workshop</v>
          </cell>
          <cell r="C149" t="str">
            <v>TE</v>
          </cell>
          <cell r="D149">
            <v>3</v>
          </cell>
        </row>
        <row r="150">
          <cell r="A150" t="str">
            <v>T1-640</v>
          </cell>
          <cell r="B150" t="str">
            <v>Church Matters: Persepctives from Church History</v>
          </cell>
          <cell r="C150" t="str">
            <v>TE</v>
          </cell>
          <cell r="D150">
            <v>1</v>
          </cell>
        </row>
        <row r="151">
          <cell r="A151" t="str">
            <v>T2-640</v>
          </cell>
          <cell r="B151" t="str">
            <v>Church Matters: Persepctives from Church History</v>
          </cell>
          <cell r="C151" t="str">
            <v>TE</v>
          </cell>
          <cell r="D151">
            <v>2</v>
          </cell>
        </row>
        <row r="152">
          <cell r="A152" t="str">
            <v>T3-640</v>
          </cell>
          <cell r="B152" t="str">
            <v>Church Matters: Persepctives from Church History</v>
          </cell>
          <cell r="C152" t="str">
            <v>TE</v>
          </cell>
          <cell r="D152">
            <v>3</v>
          </cell>
        </row>
        <row r="153">
          <cell r="A153" t="str">
            <v>T1-740</v>
          </cell>
          <cell r="B153" t="str">
            <v>The Bible and the Future</v>
          </cell>
          <cell r="C153" t="str">
            <v>TE</v>
          </cell>
          <cell r="D153">
            <v>1</v>
          </cell>
        </row>
        <row r="154">
          <cell r="A154" t="str">
            <v>T2-740</v>
          </cell>
          <cell r="B154" t="str">
            <v>The Bible and the Future</v>
          </cell>
          <cell r="C154" t="str">
            <v>TE</v>
          </cell>
          <cell r="D154">
            <v>2</v>
          </cell>
        </row>
        <row r="155">
          <cell r="A155" t="str">
            <v>T3-740</v>
          </cell>
          <cell r="B155" t="str">
            <v>The Bible and the Future</v>
          </cell>
          <cell r="C155" t="str">
            <v>TE</v>
          </cell>
          <cell r="D155">
            <v>3</v>
          </cell>
        </row>
        <row r="163">
          <cell r="B163" t="str">
            <v>Urban Missions Courses</v>
          </cell>
        </row>
        <row r="164">
          <cell r="A164" t="str">
            <v>U2-101</v>
          </cell>
          <cell r="B164" t="str">
            <v>Biblical Basis for Christian Mission</v>
          </cell>
          <cell r="C164" t="str">
            <v>UM</v>
          </cell>
          <cell r="D164">
            <v>2</v>
          </cell>
        </row>
        <row r="165">
          <cell r="A165" t="str">
            <v>U2-102</v>
          </cell>
          <cell r="B165" t="str">
            <v>Culture and Christian Mission</v>
          </cell>
          <cell r="C165" t="str">
            <v>UM</v>
          </cell>
          <cell r="D165">
            <v>2</v>
          </cell>
        </row>
        <row r="166">
          <cell r="A166" t="str">
            <v>U2-103</v>
          </cell>
          <cell r="B166" t="str">
            <v>Effective Cross-Cultural Mission</v>
          </cell>
          <cell r="C166" t="str">
            <v>UM</v>
          </cell>
          <cell r="D166">
            <v>2</v>
          </cell>
        </row>
        <row r="167">
          <cell r="A167" t="str">
            <v>U2-104</v>
          </cell>
          <cell r="B167" t="str">
            <v>Theology fo the City and the Poor for UM</v>
          </cell>
          <cell r="C167" t="str">
            <v>UM</v>
          </cell>
          <cell r="D167">
            <v>2</v>
          </cell>
        </row>
        <row r="168">
          <cell r="A168" t="str">
            <v>U2-105</v>
          </cell>
          <cell r="B168" t="str">
            <v>Book of Acts in Missions Perspective</v>
          </cell>
          <cell r="C168" t="str">
            <v>UM</v>
          </cell>
          <cell r="D168">
            <v>2</v>
          </cell>
        </row>
        <row r="169">
          <cell r="A169" t="str">
            <v>U2-109</v>
          </cell>
          <cell r="B169" t="str">
            <v>The Kingdom of God</v>
          </cell>
          <cell r="C169" t="str">
            <v>UM</v>
          </cell>
          <cell r="D169">
            <v>2</v>
          </cell>
        </row>
        <row r="170">
          <cell r="A170" t="str">
            <v>U2-121</v>
          </cell>
          <cell r="B170" t="str">
            <v>Prayer and Spiritual Warfare</v>
          </cell>
          <cell r="C170" t="str">
            <v>UM</v>
          </cell>
          <cell r="D170">
            <v>2</v>
          </cell>
        </row>
        <row r="171">
          <cell r="A171" t="str">
            <v>U2-130</v>
          </cell>
          <cell r="B171" t="str">
            <v>Effective Empowerment Ministries</v>
          </cell>
          <cell r="C171" t="str">
            <v>UM</v>
          </cell>
          <cell r="D171">
            <v>2</v>
          </cell>
        </row>
        <row r="172">
          <cell r="A172" t="str">
            <v>U1-151</v>
          </cell>
          <cell r="B172" t="str">
            <v>Managing Projects for Ministry</v>
          </cell>
          <cell r="C172" t="str">
            <v>UM</v>
          </cell>
          <cell r="D172">
            <v>1</v>
          </cell>
        </row>
        <row r="173">
          <cell r="A173" t="str">
            <v>U2-151</v>
          </cell>
          <cell r="B173" t="str">
            <v>Managing Projects for Ministry</v>
          </cell>
          <cell r="C173" t="str">
            <v>UM</v>
          </cell>
          <cell r="D173">
            <v>2</v>
          </cell>
        </row>
        <row r="174">
          <cell r="A174" t="str">
            <v>U3-151</v>
          </cell>
          <cell r="B174" t="str">
            <v>Managing Projects for Ministry</v>
          </cell>
          <cell r="C174" t="str">
            <v>UM</v>
          </cell>
          <cell r="D174">
            <v>3</v>
          </cell>
        </row>
        <row r="175">
          <cell r="A175" t="str">
            <v>U1-201</v>
          </cell>
          <cell r="B175" t="str">
            <v>Vision for Mission: Nurturing an Apostolic Heart</v>
          </cell>
          <cell r="C175" t="str">
            <v>UM</v>
          </cell>
          <cell r="D175">
            <v>1</v>
          </cell>
        </row>
        <row r="176">
          <cell r="A176" t="str">
            <v>U2-201</v>
          </cell>
          <cell r="B176" t="str">
            <v>Vision for Mission: Nurturing an Apostolic Heart</v>
          </cell>
          <cell r="C176" t="str">
            <v>UM</v>
          </cell>
          <cell r="D176">
            <v>2</v>
          </cell>
        </row>
        <row r="177">
          <cell r="A177" t="str">
            <v>U3-201</v>
          </cell>
          <cell r="B177" t="str">
            <v>Vision for Mission: Nurturing an Apostolic Heart</v>
          </cell>
          <cell r="C177" t="str">
            <v>UM</v>
          </cell>
          <cell r="D177">
            <v>3</v>
          </cell>
        </row>
        <row r="178">
          <cell r="A178" t="str">
            <v>U2-204</v>
          </cell>
          <cell r="B178" t="str">
            <v>The Master Plan of Evangelism</v>
          </cell>
          <cell r="C178" t="str">
            <v>UM</v>
          </cell>
          <cell r="D178">
            <v>2</v>
          </cell>
        </row>
        <row r="179">
          <cell r="A179" t="str">
            <v>U1-221</v>
          </cell>
          <cell r="B179" t="str">
            <v>Winning the World: Facilitating Urban Church Planting Movements</v>
          </cell>
          <cell r="C179" t="str">
            <v>UM</v>
          </cell>
          <cell r="D179">
            <v>1</v>
          </cell>
        </row>
        <row r="180">
          <cell r="A180" t="str">
            <v>U2-221</v>
          </cell>
          <cell r="B180" t="str">
            <v>Winning the World: Facilitating Urban Church Planting Movements</v>
          </cell>
          <cell r="C180" t="str">
            <v>UM</v>
          </cell>
          <cell r="D180">
            <v>2</v>
          </cell>
        </row>
        <row r="181">
          <cell r="A181" t="str">
            <v>U3-221</v>
          </cell>
          <cell r="B181" t="str">
            <v>Winning the World: Facilitating Urban Church Planting Movements</v>
          </cell>
          <cell r="C181" t="str">
            <v>UM</v>
          </cell>
          <cell r="D181">
            <v>3</v>
          </cell>
        </row>
        <row r="182">
          <cell r="A182" t="str">
            <v>U2-300</v>
          </cell>
          <cell r="B182" t="str">
            <v>COB: Establishing Urban Churches (Independent Study)</v>
          </cell>
          <cell r="C182" t="str">
            <v>UM</v>
          </cell>
          <cell r="D182">
            <v>2</v>
          </cell>
        </row>
        <row r="183">
          <cell r="A183" t="str">
            <v>U2-304</v>
          </cell>
          <cell r="B183" t="str">
            <v>History of Urban Revival and Renewal Movements</v>
          </cell>
          <cell r="C183" t="str">
            <v>UM</v>
          </cell>
          <cell r="D183">
            <v>2</v>
          </cell>
        </row>
        <row r="184">
          <cell r="A184" t="str">
            <v>U3-305</v>
          </cell>
          <cell r="B184" t="str">
            <v>Perspectives in the World Christian Movement</v>
          </cell>
          <cell r="C184" t="str">
            <v>UM</v>
          </cell>
          <cell r="D184">
            <v>3</v>
          </cell>
        </row>
        <row r="185">
          <cell r="A185" t="str">
            <v>U1-401</v>
          </cell>
          <cell r="B185" t="str">
            <v>URW: An Authentic Calling</v>
          </cell>
          <cell r="C185" t="str">
            <v>UM</v>
          </cell>
          <cell r="D185">
            <v>1</v>
          </cell>
        </row>
        <row r="186">
          <cell r="A186" t="str">
            <v>U2-401</v>
          </cell>
          <cell r="B186" t="str">
            <v>URW: An Authentic Calling</v>
          </cell>
          <cell r="C186" t="str">
            <v>UM</v>
          </cell>
          <cell r="D186">
            <v>2</v>
          </cell>
        </row>
        <row r="187">
          <cell r="A187" t="str">
            <v>U3-401</v>
          </cell>
          <cell r="B187" t="str">
            <v>URW: An Authentic Calling</v>
          </cell>
          <cell r="C187" t="str">
            <v>UM</v>
          </cell>
          <cell r="D187">
            <v>3</v>
          </cell>
        </row>
        <row r="188">
          <cell r="A188" t="str">
            <v>U1-404</v>
          </cell>
          <cell r="B188" t="str">
            <v>URW: A Compelling Testimony</v>
          </cell>
          <cell r="C188" t="str">
            <v>UM</v>
          </cell>
          <cell r="D188">
            <v>1</v>
          </cell>
        </row>
        <row r="189">
          <cell r="A189" t="str">
            <v>U2-404</v>
          </cell>
          <cell r="B189" t="str">
            <v>URW: A Compelling Testimony</v>
          </cell>
          <cell r="C189" t="str">
            <v>UM</v>
          </cell>
          <cell r="D189">
            <v>2</v>
          </cell>
        </row>
        <row r="190">
          <cell r="A190" t="str">
            <v>U3-404</v>
          </cell>
          <cell r="B190" t="str">
            <v>URW: A Compelling Testimony</v>
          </cell>
          <cell r="C190" t="str">
            <v>UM</v>
          </cell>
          <cell r="D190">
            <v>3</v>
          </cell>
        </row>
        <row r="191">
          <cell r="A191" t="str">
            <v>U1-620</v>
          </cell>
          <cell r="B191" t="str">
            <v>Sacred Roots Workshop: Shaping our Shared Spirituality in Small Group and Body Life</v>
          </cell>
          <cell r="C191" t="str">
            <v>UM</v>
          </cell>
          <cell r="D191">
            <v>1</v>
          </cell>
        </row>
        <row r="192">
          <cell r="A192" t="str">
            <v>U2-620</v>
          </cell>
          <cell r="B192" t="str">
            <v>Sacred Roots Workshop: Shaping our Shared Spirituality in Small Group and Body Life</v>
          </cell>
          <cell r="C192" t="str">
            <v>UM</v>
          </cell>
          <cell r="D192">
            <v>2</v>
          </cell>
        </row>
        <row r="193">
          <cell r="A193" t="str">
            <v>U1-640</v>
          </cell>
          <cell r="B193" t="str">
            <v>Church Matters: Perspectives from Church History</v>
          </cell>
          <cell r="C193" t="str">
            <v>UM</v>
          </cell>
          <cell r="D193">
            <v>1</v>
          </cell>
        </row>
        <row r="194">
          <cell r="A194" t="str">
            <v>U2-640</v>
          </cell>
          <cell r="B194" t="str">
            <v>Church Matters: Perspectives from Church History</v>
          </cell>
          <cell r="C194" t="str">
            <v>UM</v>
          </cell>
          <cell r="D194">
            <v>2</v>
          </cell>
        </row>
        <row r="195">
          <cell r="A195" t="str">
            <v>U3-640</v>
          </cell>
          <cell r="B195" t="str">
            <v>Church Matters: Perspectives from Church History</v>
          </cell>
          <cell r="C195" t="str">
            <v>UM</v>
          </cell>
          <cell r="D195">
            <v>3</v>
          </cell>
        </row>
        <row r="304">
          <cell r="B304" t="str">
            <v>Certificate Programs</v>
          </cell>
        </row>
        <row r="305">
          <cell r="A305" t="str">
            <v>UCERT</v>
          </cell>
          <cell r="B305" t="str">
            <v>Certificate in Urban Theological Studies</v>
          </cell>
        </row>
        <row r="306">
          <cell r="A306" t="str">
            <v>CCERT</v>
          </cell>
          <cell r="B306" t="str">
            <v>Certificate in Christian Leadership Studies</v>
          </cell>
        </row>
        <row r="307">
          <cell r="A307" t="str">
            <v>CCERTS</v>
          </cell>
          <cell r="B307" t="str">
            <v>Certificado en Estudios de Liderazgo Cristiano</v>
          </cell>
        </row>
        <row r="308">
          <cell r="A308" t="str">
            <v>MSD</v>
          </cell>
          <cell r="B308" t="str">
            <v>Ministerial Studies Diploma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15.140625" style="9" customWidth="1"/>
    <col min="2" max="2" width="9.140625" style="9" customWidth="1"/>
    <col min="3" max="3" width="54.57421875" style="0" customWidth="1"/>
    <col min="4" max="4" width="9.140625" style="9" customWidth="1"/>
    <col min="7" max="7" width="7.28125" style="9" customWidth="1"/>
    <col min="8" max="8" width="10.00390625" style="0" customWidth="1"/>
  </cols>
  <sheetData>
    <row r="1" spans="1:8" ht="30">
      <c r="A1" s="57" t="s">
        <v>31</v>
      </c>
      <c r="B1" s="58"/>
      <c r="C1" s="58"/>
      <c r="D1" s="58"/>
      <c r="E1" s="58"/>
      <c r="F1" s="58"/>
      <c r="G1" s="58"/>
      <c r="H1" s="58"/>
    </row>
    <row r="2" spans="1:8" ht="30">
      <c r="A2" s="57" t="s">
        <v>32</v>
      </c>
      <c r="B2" s="59"/>
      <c r="C2" s="59"/>
      <c r="D2" s="59"/>
      <c r="E2" s="59"/>
      <c r="F2" s="59"/>
      <c r="G2" s="59"/>
      <c r="H2" s="59"/>
    </row>
    <row r="3" spans="1:8" ht="20.25">
      <c r="A3" s="55" t="s">
        <v>30</v>
      </c>
      <c r="B3" s="56"/>
      <c r="C3" s="56"/>
      <c r="D3" s="56"/>
      <c r="E3" s="56"/>
      <c r="F3" s="56"/>
      <c r="G3" s="56"/>
      <c r="H3" s="56"/>
    </row>
    <row r="4" ht="12.75">
      <c r="A4" s="8"/>
    </row>
    <row r="5" spans="1:3" ht="12.75">
      <c r="A5" s="8" t="s">
        <v>49</v>
      </c>
      <c r="C5" s="9"/>
    </row>
    <row r="6" spans="1:3" ht="12.75">
      <c r="A6" s="8"/>
      <c r="C6" s="9"/>
    </row>
    <row r="7" spans="1:8" ht="12.75">
      <c r="A7" s="8"/>
      <c r="C7" s="9"/>
      <c r="E7" s="60" t="s">
        <v>48</v>
      </c>
      <c r="F7" s="61"/>
      <c r="G7" s="61"/>
      <c r="H7" s="50"/>
    </row>
    <row r="8" ht="13.5" thickBot="1"/>
    <row r="9" spans="1:8" ht="27.75" customHeight="1" thickBot="1" thickTop="1">
      <c r="A9" s="36" t="s">
        <v>29</v>
      </c>
      <c r="B9" s="34" t="s">
        <v>37</v>
      </c>
      <c r="C9" s="35" t="s">
        <v>38</v>
      </c>
      <c r="D9" s="34" t="s">
        <v>39</v>
      </c>
      <c r="E9" s="34" t="s">
        <v>40</v>
      </c>
      <c r="F9" s="33" t="s">
        <v>41</v>
      </c>
      <c r="G9" s="33" t="s">
        <v>42</v>
      </c>
      <c r="H9" s="32" t="s">
        <v>43</v>
      </c>
    </row>
    <row r="10" spans="1:8" ht="19.5" customHeight="1" thickTop="1">
      <c r="A10" s="42"/>
      <c r="B10" s="43"/>
      <c r="C10" s="44">
        <f>IF(ISERROR(IF(ISBLANK(B10),"",VLOOKUP(B10,'[1]Courses'!$A:$D,2,0))),"Invalid Course Number!",IF(ISBLANK(B10),"",VLOOKUP(B10,'[1]Courses'!$A:$D,2,0)))</f>
      </c>
      <c r="D10" s="45"/>
      <c r="E10" s="46">
        <f>IF(ISERROR(IF(ISBLANK(B10),"",VLOOKUP(B10,'[1]Courses'!$A:$D,3,0))),"",IF(ISBLANK(B10),"",VLOOKUP(B10,'[1]Courses'!$A:$D,3,0)))</f>
      </c>
      <c r="F10" s="46">
        <f>IF(ISERROR(IF(ISBLANK(B10),"",VLOOKUP(B10,'[1]Courses'!$A:$D,4,0))),"",IF(ISBLANK(B10),"",IF(OR(G10="AUDIT",G10="I"),0,VLOOKUP(B10,'[1]Courses'!$A:$D,4,0))))</f>
      </c>
      <c r="G10" s="52"/>
      <c r="H10" s="47">
        <f>IF(ISERROR(IF(ISBLANK(G10),"",VLOOKUP(G10,GPA!A:B,2,0))),"",IF(ISBLANK(G10),"",VLOOKUP(G10,GPA!A:B,2,0)))</f>
      </c>
    </row>
    <row r="11" spans="1:8" ht="15" customHeight="1">
      <c r="A11" s="41"/>
      <c r="B11" s="43"/>
      <c r="C11" s="44">
        <f>IF(ISERROR(IF(ISBLANK(B11),"",VLOOKUP(B11,'[1]Courses'!$A:$D,2,0))),"Invalid Course Number!",IF(ISBLANK(B11),"",VLOOKUP(B11,'[1]Courses'!$A:$D,2,0)))</f>
      </c>
      <c r="D11" s="43"/>
      <c r="E11" s="46">
        <f>IF(ISERROR(IF(ISBLANK(B11),"",VLOOKUP(B11,'[1]Courses'!$A:$D,3,0))),"",IF(ISBLANK(B11),"",VLOOKUP(B11,'[1]Courses'!$A:$D,3,0)))</f>
      </c>
      <c r="F11" s="46">
        <f>IF(ISERROR(IF(ISBLANK(B11),"",VLOOKUP(B11,'[1]Courses'!$A:$D,4,0))),"",IF(ISBLANK(B11),"",IF(OR(G11="AUDIT",G11="I"),0,VLOOKUP(B11,'[1]Courses'!$A:$D,4,0))))</f>
      </c>
      <c r="G11" s="49"/>
      <c r="H11" s="47">
        <f>IF(ISERROR(IF(ISBLANK(G11),"",VLOOKUP(G11,GPA!A:B,2,0))),"",IF(ISBLANK(G11),"",VLOOKUP(G11,GPA!A:B,2,0)))</f>
      </c>
    </row>
    <row r="12" spans="1:8" ht="15" customHeight="1">
      <c r="A12" s="41"/>
      <c r="B12" s="43"/>
      <c r="C12" s="44">
        <f>IF(ISERROR(IF(ISBLANK(B12),"",VLOOKUP(B12,'[1]Courses'!$A:$D,2,0))),"Invalid Course Number!",IF(ISBLANK(B12),"",VLOOKUP(B12,'[1]Courses'!$A:$D,2,0)))</f>
      </c>
      <c r="D12" s="43"/>
      <c r="E12" s="46">
        <f>IF(ISERROR(IF(ISBLANK(B12),"",VLOOKUP(B12,'[1]Courses'!$A:$D,3,0))),"",IF(ISBLANK(B12),"",VLOOKUP(B12,'[1]Courses'!$A:$D,3,0)))</f>
      </c>
      <c r="F12" s="46">
        <f>IF(ISERROR(IF(ISBLANK(B12),"",VLOOKUP(B12,'[1]Courses'!$A:$D,4,0))),"",IF(ISBLANK(B12),"",IF(OR(G12="AUDIT",G12="I"),0,VLOOKUP(B12,'[1]Courses'!$A:$D,4,0))))</f>
      </c>
      <c r="G12" s="49"/>
      <c r="H12" s="47">
        <f>IF(ISERROR(IF(ISBLANK(G12),"",VLOOKUP(G12,GPA!A:B,2,0))),"",IF(ISBLANK(G12),"",VLOOKUP(G12,GPA!A:B,2,0)))</f>
      </c>
    </row>
    <row r="13" spans="1:8" ht="16.5" customHeight="1">
      <c r="A13" s="41"/>
      <c r="B13" s="43"/>
      <c r="C13" s="44">
        <f>IF(ISERROR(IF(ISBLANK(B13),"",VLOOKUP(B13,'[1]Courses'!$A:$D,2,0))),"Invalid Course Number!",IF(ISBLANK(B13),"",VLOOKUP(B13,'[1]Courses'!$A:$D,2,0)))</f>
      </c>
      <c r="D13" s="43"/>
      <c r="E13" s="46">
        <f>IF(ISERROR(IF(ISBLANK(B13),"",VLOOKUP(B13,'[1]Courses'!$A:$D,3,0))),"",IF(ISBLANK(B13),"",VLOOKUP(B13,'[1]Courses'!$A:$D,3,0)))</f>
      </c>
      <c r="F13" s="46">
        <f>IF(ISERROR(IF(ISBLANK(B13),"",VLOOKUP(B13,'[1]Courses'!$A:$D,4,0))),"",IF(ISBLANK(B13),"",IF(OR(G13="AUDIT",G13="I"),0,VLOOKUP(B13,'[1]Courses'!$A:$D,4,0))))</f>
      </c>
      <c r="G13" s="49"/>
      <c r="H13" s="47">
        <f>IF(ISERROR(IF(ISBLANK(G13),"",VLOOKUP(G13,GPA!A:B,2,0))),"",IF(ISBLANK(G13),"",VLOOKUP(G13,GPA!A:B,2,0)))</f>
      </c>
    </row>
    <row r="14" spans="1:8" ht="12.75">
      <c r="A14" s="41"/>
      <c r="B14" s="43"/>
      <c r="C14" s="44">
        <f>IF(ISERROR(IF(ISBLANK(B14),"",VLOOKUP(B14,'[1]Courses'!$A:$D,2,0))),"Invalid Course Number!",IF(ISBLANK(B14),"",VLOOKUP(B14,'[1]Courses'!$A:$D,2,0)))</f>
      </c>
      <c r="D14" s="43"/>
      <c r="E14" s="46">
        <f>IF(ISERROR(IF(ISBLANK(B14),"",VLOOKUP(B14,'[1]Courses'!$A:$D,3,0))),"",IF(ISBLANK(B14),"",VLOOKUP(B14,'[1]Courses'!$A:$D,3,0)))</f>
      </c>
      <c r="F14" s="46">
        <f>IF(ISERROR(IF(ISBLANK(B14),"",VLOOKUP(B14,'[1]Courses'!$A:$D,4,0))),"",IF(ISBLANK(B14),"",IF(OR(G14="AUDIT",G14="I"),0,VLOOKUP(B14,'[1]Courses'!$A:$D,4,0))))</f>
      </c>
      <c r="G14" s="49"/>
      <c r="H14" s="47">
        <f>IF(ISERROR(IF(ISBLANK(G14),"",VLOOKUP(G14,GPA!A:B,2,0))),"",IF(ISBLANK(G14),"",VLOOKUP(G14,GPA!A:B,2,0)))</f>
      </c>
    </row>
    <row r="15" spans="1:8" ht="14.25" customHeight="1">
      <c r="A15" s="41"/>
      <c r="B15" s="43"/>
      <c r="C15" s="44">
        <f>IF(ISERROR(IF(ISBLANK(B15),"",VLOOKUP(B15,'[1]Courses'!$A:$D,2,0))),"Invalid Course Number!",IF(ISBLANK(B15),"",VLOOKUP(B15,'[1]Courses'!$A:$D,2,0)))</f>
      </c>
      <c r="D15" s="43"/>
      <c r="E15" s="46">
        <f>IF(ISERROR(IF(ISBLANK(B15),"",VLOOKUP(B15,'[1]Courses'!$A:$D,3,0))),"",IF(ISBLANK(B15),"",VLOOKUP(B15,'[1]Courses'!$A:$D,3,0)))</f>
      </c>
      <c r="F15" s="46">
        <f>IF(ISERROR(IF(ISBLANK(B15),"",VLOOKUP(B15,'[1]Courses'!$A:$D,4,0))),"",IF(ISBLANK(B15),"",IF(OR(G15="AUDIT",G15="I"),0,VLOOKUP(B15,'[1]Courses'!$A:$D,4,0))))</f>
      </c>
      <c r="G15" s="49"/>
      <c r="H15" s="47">
        <f>IF(ISERROR(IF(ISBLANK(G15),"",VLOOKUP(G15,GPA!A:B,2,0))),"",IF(ISBLANK(G15),"",VLOOKUP(G15,GPA!A:B,2,0)))</f>
      </c>
    </row>
    <row r="16" spans="1:8" ht="12.75">
      <c r="A16" s="41"/>
      <c r="B16" s="43"/>
      <c r="C16" s="44">
        <f>IF(ISERROR(IF(ISBLANK(B16),"",VLOOKUP(B16,'[1]Courses'!$A:$D,2,0))),"Invalid Course Number!",IF(ISBLANK(B16),"",VLOOKUP(B16,'[1]Courses'!$A:$D,2,0)))</f>
      </c>
      <c r="D16" s="43"/>
      <c r="E16" s="46">
        <f>IF(ISERROR(IF(ISBLANK(B16),"",VLOOKUP(B16,'[1]Courses'!$A:$D,3,0))),"",IF(ISBLANK(B16),"",VLOOKUP(B16,'[1]Courses'!$A:$D,3,0)))</f>
      </c>
      <c r="F16" s="46">
        <f>IF(ISERROR(IF(ISBLANK(B16),"",VLOOKUP(B16,'[1]Courses'!$A:$D,4,0))),"",IF(ISBLANK(B16),"",IF(OR(G16="AUDIT",G16="I"),0,VLOOKUP(B16,'[1]Courses'!$A:$D,4,0))))</f>
      </c>
      <c r="G16" s="49"/>
      <c r="H16" s="47">
        <f>IF(ISERROR(IF(ISBLANK(G16),"",VLOOKUP(G16,GPA!A:B,2,0))),"",IF(ISBLANK(G16),"",VLOOKUP(G16,GPA!A:B,2,0)))</f>
      </c>
    </row>
    <row r="17" spans="1:8" ht="12.75">
      <c r="A17" s="41"/>
      <c r="B17" s="43"/>
      <c r="C17" s="44">
        <f>IF(ISERROR(IF(ISBLANK(B17),"",VLOOKUP(B17,'[1]Courses'!$A:$D,2,0))),"Invalid Course Number!",IF(ISBLANK(B17),"",VLOOKUP(B17,'[1]Courses'!$A:$D,2,0)))</f>
      </c>
      <c r="D17" s="43"/>
      <c r="E17" s="46">
        <f>IF(ISERROR(IF(ISBLANK(B17),"",VLOOKUP(B17,'[1]Courses'!$A:$D,3,0))),"",IF(ISBLANK(B17),"",VLOOKUP(B17,'[1]Courses'!$A:$D,3,0)))</f>
      </c>
      <c r="F17" s="46">
        <f>IF(ISERROR(IF(ISBLANK(B17),"",VLOOKUP(B17,'[1]Courses'!$A:$D,4,0))),"",IF(ISBLANK(B17),"",IF(OR(G17="AUDIT",G17="I"),0,VLOOKUP(B17,'[1]Courses'!$A:$D,4,0))))</f>
      </c>
      <c r="G17" s="49"/>
      <c r="H17" s="47">
        <f>IF(ISERROR(IF(ISBLANK(G17),"",VLOOKUP(G17,GPA!A:B,2,0))),"",IF(ISBLANK(G17),"",VLOOKUP(G17,GPA!A:B,2,0)))</f>
      </c>
    </row>
    <row r="18" spans="1:8" ht="12.75">
      <c r="A18" s="41"/>
      <c r="B18" s="43"/>
      <c r="C18" s="44">
        <f>IF(ISERROR(IF(ISBLANK(B18),"",VLOOKUP(B18,'[1]Courses'!$A:$D,2,0))),"Invalid Course Number!",IF(ISBLANK(B18),"",VLOOKUP(B18,'[1]Courses'!$A:$D,2,0)))</f>
      </c>
      <c r="D18" s="43"/>
      <c r="E18" s="46">
        <f>IF(ISERROR(IF(ISBLANK(B18),"",VLOOKUP(B18,'[1]Courses'!$A:$D,3,0))),"",IF(ISBLANK(B18),"",VLOOKUP(B18,'[1]Courses'!$A:$D,3,0)))</f>
      </c>
      <c r="F18" s="46">
        <f>IF(ISERROR(IF(ISBLANK(B18),"",VLOOKUP(B18,'[1]Courses'!$A:$D,4,0))),"",IF(ISBLANK(B18),"",IF(OR(G18="AUDIT",G18="I"),0,VLOOKUP(B18,'[1]Courses'!$A:$D,4,0))))</f>
      </c>
      <c r="G18" s="49"/>
      <c r="H18" s="47">
        <f>IF(ISERROR(IF(ISBLANK(G18),"",VLOOKUP(G18,GPA!A:B,2,0))),"",IF(ISBLANK(G18),"",VLOOKUP(G18,GPA!A:B,2,0)))</f>
      </c>
    </row>
    <row r="19" spans="1:8" ht="12.75">
      <c r="A19" s="41"/>
      <c r="B19" s="43"/>
      <c r="C19" s="44">
        <f>IF(ISERROR(IF(ISBLANK(B19),"",VLOOKUP(B19,'[1]Courses'!$A:$D,2,0))),"Invalid Course Number!",IF(ISBLANK(B19),"",VLOOKUP(B19,'[1]Courses'!$A:$D,2,0)))</f>
      </c>
      <c r="D19" s="43"/>
      <c r="E19" s="46">
        <f>IF(ISERROR(IF(ISBLANK(B19),"",VLOOKUP(B19,'[1]Courses'!$A:$D,3,0))),"",IF(ISBLANK(B19),"",VLOOKUP(B19,'[1]Courses'!$A:$D,3,0)))</f>
      </c>
      <c r="F19" s="46">
        <f>IF(ISERROR(IF(ISBLANK(B19),"",VLOOKUP(B19,'[1]Courses'!$A:$D,4,0))),"",IF(ISBLANK(B19),"",IF(OR(G19="AUDIT",G19="I"),0,VLOOKUP(B19,'[1]Courses'!$A:$D,4,0))))</f>
      </c>
      <c r="G19" s="49"/>
      <c r="H19" s="47">
        <f>IF(ISERROR(IF(ISBLANK(G19),"",VLOOKUP(G19,GPA!A:B,2,0))),"",IF(ISBLANK(G19),"",VLOOKUP(G19,GPA!A:B,2,0)))</f>
      </c>
    </row>
    <row r="20" spans="1:8" ht="12.75">
      <c r="A20" s="41"/>
      <c r="B20" s="43"/>
      <c r="C20" s="44">
        <f>IF(ISERROR(IF(ISBLANK(B20),"",VLOOKUP(B20,'[1]Courses'!$A:$D,2,0))),"Invalid Course Number!",IF(ISBLANK(B20),"",VLOOKUP(B20,'[1]Courses'!$A:$D,2,0)))</f>
      </c>
      <c r="D20" s="43"/>
      <c r="E20" s="46">
        <f>IF(ISERROR(IF(ISBLANK(B20),"",VLOOKUP(B20,'[1]Courses'!$A:$D,3,0))),"",IF(ISBLANK(B20),"",VLOOKUP(B20,'[1]Courses'!$A:$D,3,0)))</f>
      </c>
      <c r="F20" s="46">
        <f>IF(ISERROR(IF(ISBLANK(B20),"",VLOOKUP(B20,'[1]Courses'!$A:$D,4,0))),"",IF(ISBLANK(B20),"",IF(OR(G20="AUDIT",G20="I"),0,VLOOKUP(B20,'[1]Courses'!$A:$D,4,0))))</f>
      </c>
      <c r="G20" s="49"/>
      <c r="H20" s="47">
        <f>IF(ISERROR(IF(ISBLANK(G20),"",VLOOKUP(G20,GPA!A:B,2,0))),"",IF(ISBLANK(G20),"",VLOOKUP(G20,GPA!A:B,2,0)))</f>
      </c>
    </row>
    <row r="21" spans="1:8" ht="12.75">
      <c r="A21" s="41"/>
      <c r="B21" s="43"/>
      <c r="C21" s="44">
        <f>IF(ISERROR(IF(ISBLANK(B21),"",VLOOKUP(B21,'[1]Courses'!$A:$D,2,0))),"Invalid Course Number!",IF(ISBLANK(B21),"",VLOOKUP(B21,'[1]Courses'!$A:$D,2,0)))</f>
      </c>
      <c r="D21" s="43"/>
      <c r="E21" s="46">
        <f>IF(ISERROR(IF(ISBLANK(B21),"",VLOOKUP(B21,'[1]Courses'!$A:$D,3,0))),"",IF(ISBLANK(B21),"",VLOOKUP(B21,'[1]Courses'!$A:$D,3,0)))</f>
      </c>
      <c r="F21" s="46">
        <f>IF(ISERROR(IF(ISBLANK(B21),"",VLOOKUP(B21,'[1]Courses'!$A:$D,4,0))),"",IF(ISBLANK(B21),"",IF(OR(G21="AUDIT",G21="I"),0,VLOOKUP(B21,'[1]Courses'!$A:$D,4,0))))</f>
      </c>
      <c r="G21" s="49"/>
      <c r="H21" s="47">
        <f>IF(ISERROR(IF(ISBLANK(G21),"",VLOOKUP(G21,GPA!A:B,2,0))),"",IF(ISBLANK(G21),"",VLOOKUP(G21,GPA!A:B,2,0)))</f>
      </c>
    </row>
    <row r="22" spans="1:8" ht="12.75">
      <c r="A22" s="41"/>
      <c r="B22" s="43"/>
      <c r="C22" s="44">
        <f>IF(ISERROR(IF(ISBLANK(B22),"",VLOOKUP(B22,'[1]Courses'!$A:$D,2,0))),"Invalid Course Number!",IF(ISBLANK(B22),"",VLOOKUP(B22,'[1]Courses'!$A:$D,2,0)))</f>
      </c>
      <c r="D22" s="43"/>
      <c r="E22" s="46">
        <f>IF(ISERROR(IF(ISBLANK(B22),"",VLOOKUP(B22,'[1]Courses'!$A:$D,3,0))),"",IF(ISBLANK(B22),"",VLOOKUP(B22,'[1]Courses'!$A:$D,3,0)))</f>
      </c>
      <c r="F22" s="46">
        <f>IF(ISERROR(IF(ISBLANK(B22),"",VLOOKUP(B22,'[1]Courses'!$A:$D,4,0))),"",IF(ISBLANK(B22),"",IF(OR(G22="AUDIT",G22="I"),0,VLOOKUP(B22,'[1]Courses'!$A:$D,4,0))))</f>
      </c>
      <c r="G22" s="49"/>
      <c r="H22" s="47">
        <f>IF(ISERROR(IF(ISBLANK(G22),"",VLOOKUP(G22,GPA!A:B,2,0))),"",IF(ISBLANK(G22),"",VLOOKUP(G22,GPA!A:B,2,0)))</f>
      </c>
    </row>
    <row r="23" spans="1:8" ht="12.75">
      <c r="A23" s="41"/>
      <c r="B23" s="43"/>
      <c r="C23" s="44">
        <f>IF(ISERROR(IF(ISBLANK(B23),"",VLOOKUP(B23,'[1]Courses'!$A:$D,2,0))),"Invalid Course Number!",IF(ISBLANK(B23),"",VLOOKUP(B23,'[1]Courses'!$A:$D,2,0)))</f>
      </c>
      <c r="D23" s="43"/>
      <c r="E23" s="46">
        <f>IF(ISERROR(IF(ISBLANK(B23),"",VLOOKUP(B23,'[1]Courses'!$A:$D,3,0))),"",IF(ISBLANK(B23),"",VLOOKUP(B23,'[1]Courses'!$A:$D,3,0)))</f>
      </c>
      <c r="F23" s="46">
        <f>IF(ISERROR(IF(ISBLANK(B23),"",VLOOKUP(B23,'[1]Courses'!$A:$D,4,0))),"",IF(ISBLANK(B23),"",IF(OR(G23="AUDIT",G23="I"),0,VLOOKUP(B23,'[1]Courses'!$A:$D,4,0))))</f>
      </c>
      <c r="G23" s="49"/>
      <c r="H23" s="47">
        <f>IF(ISERROR(IF(ISBLANK(G23),"",VLOOKUP(G23,GPA!A:B,2,0))),"",IF(ISBLANK(G23),"",VLOOKUP(G23,GPA!A:B,2,0)))</f>
      </c>
    </row>
    <row r="24" spans="1:8" ht="12.75">
      <c r="A24" s="41"/>
      <c r="B24" s="43"/>
      <c r="C24" s="44">
        <f>IF(ISERROR(IF(ISBLANK(B24),"",VLOOKUP(B24,'[1]Courses'!$A:$D,2,0))),"Invalid Course Number!",IF(ISBLANK(B24),"",VLOOKUP(B24,'[1]Courses'!$A:$D,2,0)))</f>
      </c>
      <c r="D24" s="43"/>
      <c r="E24" s="46">
        <f>IF(ISERROR(IF(ISBLANK(B24),"",VLOOKUP(B24,'[1]Courses'!$A:$D,3,0))),"",IF(ISBLANK(B24),"",VLOOKUP(B24,'[1]Courses'!$A:$D,3,0)))</f>
      </c>
      <c r="F24" s="46">
        <f>IF(ISERROR(IF(ISBLANK(B24),"",VLOOKUP(B24,'[1]Courses'!$A:$D,4,0))),"",IF(ISBLANK(B24),"",IF(OR(G24="AUDIT",G24="I"),0,VLOOKUP(B24,'[1]Courses'!$A:$D,4,0))))</f>
      </c>
      <c r="G24" s="49"/>
      <c r="H24" s="47">
        <f>IF(ISERROR(IF(ISBLANK(G24),"",VLOOKUP(G24,GPA!A:B,2,0))),"",IF(ISBLANK(G24),"",VLOOKUP(G24,GPA!A:B,2,0)))</f>
      </c>
    </row>
    <row r="25" spans="1:8" ht="12.75">
      <c r="A25" s="41"/>
      <c r="B25" s="43"/>
      <c r="C25" s="44">
        <f>IF(ISERROR(IF(ISBLANK(B25),"",VLOOKUP(B25,'[1]Courses'!$A:$D,2,0))),"Invalid Course Number!",IF(ISBLANK(B25),"",VLOOKUP(B25,'[1]Courses'!$A:$D,2,0)))</f>
      </c>
      <c r="D25" s="43"/>
      <c r="E25" s="46">
        <f>IF(ISERROR(IF(ISBLANK(B25),"",VLOOKUP(B25,'[1]Courses'!$A:$D,3,0))),"",IF(ISBLANK(B25),"",VLOOKUP(B25,'[1]Courses'!$A:$D,3,0)))</f>
      </c>
      <c r="F25" s="46">
        <f>IF(ISERROR(IF(ISBLANK(B25),"",VLOOKUP(B25,'[1]Courses'!$A:$D,4,0))),"",IF(ISBLANK(B25),"",IF(OR(G25="AUDIT",G25="I"),0,VLOOKUP(B25,'[1]Courses'!$A:$D,4,0))))</f>
      </c>
      <c r="G25" s="49"/>
      <c r="H25" s="47">
        <f>IF(ISERROR(IF(ISBLANK(G25),"",VLOOKUP(G25,GPA!A:B,2,0))),"",IF(ISBLANK(G25),"",VLOOKUP(G25,GPA!A:B,2,0)))</f>
      </c>
    </row>
    <row r="26" spans="1:8" ht="12.75">
      <c r="A26" s="41"/>
      <c r="B26" s="43"/>
      <c r="C26" s="51">
        <f>IF(ISERROR(IF(ISBLANK(B26),"",VLOOKUP(B26,'[1]Courses'!$A:$D,2,0))),"Invalid Course Number!",IF(ISBLANK(B26),"",VLOOKUP(B26,'[1]Courses'!$A:$D,2,0)))</f>
      </c>
      <c r="D26" s="43"/>
      <c r="E26" s="46">
        <f>IF(ISERROR(IF(ISBLANK(B26),"",VLOOKUP(B26,'[1]Courses'!$A:$D,3,0))),"",IF(ISBLANK(B26),"",VLOOKUP(B26,'[1]Courses'!$A:$D,3,0)))</f>
      </c>
      <c r="F26" s="46">
        <f>IF(ISERROR(IF(ISBLANK(B26),"",VLOOKUP(B26,'[1]Courses'!$A:$D,4,0))),"",IF(ISBLANK(B26),"",IF(OR(G26="AUDIT",G26="I"),0,VLOOKUP(B26,'[1]Courses'!$A:$D,4,0))))</f>
      </c>
      <c r="G26" s="45"/>
      <c r="H26" s="47">
        <f>IF(ISERROR(IF(ISBLANK(G26),"",VLOOKUP(G26,GPA!A:B,2,0))),"",IF(ISBLANK(G26),"",VLOOKUP(G26,GPA!A:B,2,0)))</f>
      </c>
    </row>
    <row r="27" spans="1:8" ht="12.75">
      <c r="A27" s="41"/>
      <c r="B27" s="43"/>
      <c r="C27" s="44">
        <f>IF(ISERROR(IF(ISBLANK(B27),"",VLOOKUP(B27,'[1]Courses'!$A:$D,2,0))),"Invalid Course Number!",IF(ISBLANK(B27),"",VLOOKUP(B27,'[1]Courses'!$A:$D,2,0)))</f>
      </c>
      <c r="D27" s="43"/>
      <c r="E27" s="46">
        <f>IF(ISERROR(IF(ISBLANK(B27),"",VLOOKUP(B27,'[1]Courses'!$A:$D,3,0))),"",IF(ISBLANK(B27),"",VLOOKUP(B27,'[1]Courses'!$A:$D,3,0)))</f>
      </c>
      <c r="F27" s="46">
        <f>IF(ISERROR(IF(ISBLANK(B27),"",VLOOKUP(B27,'[1]Courses'!$A:$D,4,0))),"",IF(ISBLANK(B27),"",IF(OR(G27="AUDIT",G27="I"),0,VLOOKUP(B27,'[1]Courses'!$A:$D,4,0))))</f>
      </c>
      <c r="G27" s="45"/>
      <c r="H27" s="47">
        <f>IF(ISERROR(IF(ISBLANK(G27),"",VLOOKUP(G27,GPA!A:B,2,0))),"",IF(ISBLANK(G27),"",VLOOKUP(G27,GPA!A:B,2,0)))</f>
      </c>
    </row>
    <row r="28" spans="1:8" ht="12.75">
      <c r="A28" s="41"/>
      <c r="B28" s="43"/>
      <c r="C28" s="44">
        <f>IF(ISERROR(IF(ISBLANK(B28),"",VLOOKUP(B28,'[1]Courses'!$A:$D,2,0))),"Invalid Course Number!",IF(ISBLANK(B28),"",VLOOKUP(B28,'[1]Courses'!$A:$D,2,0)))</f>
      </c>
      <c r="D28" s="43"/>
      <c r="E28" s="46">
        <f>IF(ISERROR(IF(ISBLANK(B28),"",VLOOKUP(B28,'[1]Courses'!$A:$D,3,0))),"",IF(ISBLANK(B28),"",VLOOKUP(B28,'[1]Courses'!$A:$D,3,0)))</f>
      </c>
      <c r="F28" s="46">
        <f>IF(ISERROR(IF(ISBLANK(B28),"",VLOOKUP(B28,'[1]Courses'!$A:$D,4,0))),"",IF(ISBLANK(B28),"",IF(OR(G28="AUDIT",G28="I"),0,VLOOKUP(B28,'[1]Courses'!$A:$D,4,0))))</f>
      </c>
      <c r="G28" s="45"/>
      <c r="H28" s="47">
        <f>IF(ISERROR(IF(ISBLANK(G28),"",VLOOKUP(G28,GPA!A:B,2,0))),"",IF(ISBLANK(G28),"",VLOOKUP(G28,GPA!A:B,2,0)))</f>
      </c>
    </row>
    <row r="29" spans="1:8" ht="12.75">
      <c r="A29" s="41"/>
      <c r="B29" s="43"/>
      <c r="C29" s="44">
        <f>IF(ISERROR(IF(ISBLANK(B29),"",VLOOKUP(B29,'[1]Courses'!$A:$D,2,0))),"Invalid Course Number!",IF(ISBLANK(B29),"",VLOOKUP(B29,'[1]Courses'!$A:$D,2,0)))</f>
      </c>
      <c r="D29" s="43"/>
      <c r="E29" s="46">
        <f>IF(ISERROR(IF(ISBLANK(B29),"",VLOOKUP(B29,'[1]Courses'!$A:$D,3,0))),"",IF(ISBLANK(B29),"",VLOOKUP(B29,'[1]Courses'!$A:$D,3,0)))</f>
      </c>
      <c r="F29" s="46">
        <f>IF(ISERROR(IF(ISBLANK(B29),"",VLOOKUP(B29,'[1]Courses'!$A:$D,4,0))),"",IF(ISBLANK(B29),"",IF(OR(G29="AUDIT",G29="I"),0,VLOOKUP(B29,'[1]Courses'!$A:$D,4,0))))</f>
      </c>
      <c r="G29" s="45"/>
      <c r="H29" s="47">
        <f>IF(ISERROR(IF(ISBLANK(G29),"",VLOOKUP(G29,GPA!A:B,2,0))),"",IF(ISBLANK(G29),"",VLOOKUP(G29,GPA!A:B,2,0)))</f>
      </c>
    </row>
    <row r="30" spans="1:8" ht="12.75">
      <c r="A30" s="41"/>
      <c r="B30" s="43"/>
      <c r="C30" s="44">
        <f>IF(ISERROR(IF(ISBLANK(B30),"",VLOOKUP(B30,'[1]Courses'!$A:$D,2,0))),"Invalid Course Number!",IF(ISBLANK(B30),"",VLOOKUP(B30,'[1]Courses'!$A:$D,2,0)))</f>
      </c>
      <c r="D30" s="43"/>
      <c r="E30" s="46">
        <f>IF(ISERROR(IF(ISBLANK(B30),"",VLOOKUP(B30,'[1]Courses'!$A:$D,3,0))),"",IF(ISBLANK(B30),"",VLOOKUP(B30,'[1]Courses'!$A:$D,3,0)))</f>
      </c>
      <c r="F30" s="46">
        <f>IF(ISERROR(IF(ISBLANK(B30),"",VLOOKUP(B30,'[1]Courses'!$A:$D,4,0))),"",IF(ISBLANK(B30),"",IF(OR(G30="AUDIT",G30="I"),0,VLOOKUP(B30,'[1]Courses'!$A:$D,4,0))))</f>
      </c>
      <c r="G30" s="45"/>
      <c r="H30" s="47">
        <f>IF(ISERROR(IF(ISBLANK(G30),"",VLOOKUP(G30,GPA!A:B,2,0))),"",IF(ISBLANK(G30),"",VLOOKUP(G30,GPA!A:B,2,0)))</f>
      </c>
    </row>
    <row r="31" spans="1:8" ht="12.75">
      <c r="A31" s="41"/>
      <c r="B31" s="43"/>
      <c r="C31" s="44">
        <f>IF(ISERROR(IF(ISBLANK(B31),"",VLOOKUP(B31,'[1]Courses'!$A:$D,2,0))),"Invalid Course Number!",IF(ISBLANK(B31),"",VLOOKUP(B31,'[1]Courses'!$A:$D,2,0)))</f>
      </c>
      <c r="D31" s="43"/>
      <c r="E31" s="46">
        <f>IF(ISERROR(IF(ISBLANK(B31),"",VLOOKUP(B31,'[1]Courses'!$A:$D,3,0))),"",IF(ISBLANK(B31),"",VLOOKUP(B31,'[1]Courses'!$A:$D,3,0)))</f>
      </c>
      <c r="F31" s="46">
        <f>IF(ISERROR(IF(ISBLANK(B31),"",VLOOKUP(B31,'[1]Courses'!$A:$D,4,0))),"",IF(ISBLANK(B31),"",IF(OR(G31="AUDIT",G31="I"),0,VLOOKUP(B31,'[1]Courses'!$A:$D,4,0))))</f>
      </c>
      <c r="G31" s="45"/>
      <c r="H31" s="47">
        <f>IF(ISERROR(IF(ISBLANK(G31),"",VLOOKUP(G31,GPA!A:B,2,0))),"",IF(ISBLANK(G31),"",VLOOKUP(G31,GPA!A:B,2,0)))</f>
      </c>
    </row>
    <row r="32" spans="1:8" ht="12.75">
      <c r="A32" s="41"/>
      <c r="B32" s="43"/>
      <c r="C32" s="44">
        <f>IF(ISERROR(IF(ISBLANK(B32),"",VLOOKUP(B32,'[1]Courses'!$A:$D,2,0))),"Invalid Course Number!",IF(ISBLANK(B32),"",VLOOKUP(B32,'[1]Courses'!$A:$D,2,0)))</f>
      </c>
      <c r="D32" s="43"/>
      <c r="E32" s="46">
        <f>IF(ISERROR(IF(ISBLANK(B32),"",VLOOKUP(B32,'[1]Courses'!$A:$D,3,0))),"",IF(ISBLANK(B32),"",VLOOKUP(B32,'[1]Courses'!$A:$D,3,0)))</f>
      </c>
      <c r="F32" s="46">
        <f>IF(ISERROR(IF(ISBLANK(B32),"",VLOOKUP(B32,'[1]Courses'!$A:$D,4,0))),"",IF(ISBLANK(B32),"",IF(OR(G32="AUDIT",G32="I"),0,VLOOKUP(B32,'[1]Courses'!$A:$D,4,0))))</f>
      </c>
      <c r="G32" s="45"/>
      <c r="H32" s="47">
        <f>IF(ISERROR(IF(ISBLANK(G32),"",VLOOKUP(G32,GPA!A:B,2,0))),"",IF(ISBLANK(G32),"",VLOOKUP(G32,GPA!A:B,2,0)))</f>
      </c>
    </row>
    <row r="33" spans="1:8" ht="12.75">
      <c r="A33" s="41"/>
      <c r="B33" s="43"/>
      <c r="C33" s="44">
        <f>IF(ISERROR(IF(ISBLANK(B33),"",VLOOKUP(B33,'[1]Courses'!$A:$D,2,0))),"Invalid Course Number!",IF(ISBLANK(B33),"",VLOOKUP(B33,'[1]Courses'!$A:$D,2,0)))</f>
      </c>
      <c r="D33" s="43"/>
      <c r="E33" s="46">
        <f>IF(ISERROR(IF(ISBLANK(B33),"",VLOOKUP(B33,'[1]Courses'!$A:$D,3,0))),"",IF(ISBLANK(B33),"",VLOOKUP(B33,'[1]Courses'!$A:$D,3,0)))</f>
      </c>
      <c r="F33" s="46">
        <f>IF(ISERROR(IF(ISBLANK(B33),"",VLOOKUP(B33,'[1]Courses'!$A:$D,4,0))),"",IF(ISBLANK(B33),"",IF(OR(G33="AUDIT",G33="I"),0,VLOOKUP(B33,'[1]Courses'!$A:$D,4,0))))</f>
      </c>
      <c r="G33" s="45"/>
      <c r="H33" s="47">
        <f>IF(ISERROR(IF(ISBLANK(G33),"",VLOOKUP(G33,GPA!A:B,2,0))),"",IF(ISBLANK(G33),"",VLOOKUP(G33,GPA!A:B,2,0)))</f>
      </c>
    </row>
    <row r="34" spans="1:8" ht="12.75">
      <c r="A34" s="41"/>
      <c r="B34" s="43"/>
      <c r="C34" s="44">
        <f>IF(ISERROR(IF(ISBLANK(B34),"",VLOOKUP(B34,'[1]Courses'!$A:$D,2,0))),"Invalid Course Number!",IF(ISBLANK(B34),"",VLOOKUP(B34,'[1]Courses'!$A:$D,2,0)))</f>
      </c>
      <c r="D34" s="43"/>
      <c r="E34" s="46">
        <f>IF(ISERROR(IF(ISBLANK(B34),"",VLOOKUP(B34,'[1]Courses'!$A:$D,3,0))),"",IF(ISBLANK(B34),"",VLOOKUP(B34,'[1]Courses'!$A:$D,3,0)))</f>
      </c>
      <c r="F34" s="46">
        <f>IF(ISERROR(IF(ISBLANK(B34),"",VLOOKUP(B34,'[1]Courses'!$A:$D,4,0))),"",IF(ISBLANK(B34),"",IF(OR(G34="AUDIT",G34="I"),0,VLOOKUP(B34,'[1]Courses'!$A:$D,4,0))))</f>
      </c>
      <c r="G34" s="45"/>
      <c r="H34" s="47">
        <f>IF(ISERROR(IF(ISBLANK(G34),"",VLOOKUP(G34,GPA!A:B,2,0))),"",IF(ISBLANK(G34),"",VLOOKUP(G34,GPA!A:B,2,0)))</f>
      </c>
    </row>
    <row r="35" spans="1:8" ht="12.75">
      <c r="A35" s="41"/>
      <c r="B35" s="43"/>
      <c r="C35" s="44">
        <f>IF(ISERROR(IF(ISBLANK(B35),"",VLOOKUP(B35,'[1]Courses'!$A:$D,2,0))),"Invalid Course Number!",IF(ISBLANK(B35),"",VLOOKUP(B35,'[1]Courses'!$A:$D,2,0)))</f>
      </c>
      <c r="D35" s="43"/>
      <c r="E35" s="46">
        <f>IF(ISERROR(IF(ISBLANK(B35),"",VLOOKUP(B35,'[1]Courses'!$A:$D,3,0))),"",IF(ISBLANK(B35),"",VLOOKUP(B35,'[1]Courses'!$A:$D,3,0)))</f>
      </c>
      <c r="F35" s="46">
        <f>IF(ISERROR(IF(ISBLANK(B35),"",VLOOKUP(B35,'[1]Courses'!$A:$D,4,0))),"",IF(ISBLANK(B35),"",IF(OR(G35="AUDIT",G35="I"),0,VLOOKUP(B35,'[1]Courses'!$A:$D,4,0))))</f>
      </c>
      <c r="G35" s="45"/>
      <c r="H35" s="47">
        <f>IF(ISERROR(IF(ISBLANK(G35),"",VLOOKUP(G35,GPA!A:B,2,0))),"",IF(ISBLANK(G35),"",VLOOKUP(G35,GPA!A:B,2,0)))</f>
      </c>
    </row>
    <row r="36" spans="1:8" ht="12.75">
      <c r="A36" s="41"/>
      <c r="B36" s="43"/>
      <c r="C36" s="44">
        <f>IF(ISERROR(IF(ISBLANK(B36),"",VLOOKUP(B36,'[1]Courses'!$A:$D,2,0))),"Invalid Course Number!",IF(ISBLANK(B36),"",VLOOKUP(B36,'[1]Courses'!$A:$D,2,0)))</f>
      </c>
      <c r="D36" s="43"/>
      <c r="E36" s="46">
        <f>IF(ISERROR(IF(ISBLANK(B36),"",VLOOKUP(B36,'[1]Courses'!$A:$D,3,0))),"",IF(ISBLANK(B36),"",VLOOKUP(B36,'[1]Courses'!$A:$D,3,0)))</f>
      </c>
      <c r="F36" s="46">
        <f>IF(ISERROR(IF(ISBLANK(B36),"",VLOOKUP(B36,'[1]Courses'!$A:$D,4,0))),"",IF(ISBLANK(B36),"",IF(OR(G36="AUDIT",G36="I"),0,VLOOKUP(B36,'[1]Courses'!$A:$D,4,0))))</f>
      </c>
      <c r="G36" s="45"/>
      <c r="H36" s="47">
        <f>IF(ISERROR(IF(ISBLANK(G36),"",VLOOKUP(G36,GPA!A:B,2,0))),"",IF(ISBLANK(G36),"",VLOOKUP(G36,GPA!A:B,2,0)))</f>
      </c>
    </row>
    <row r="37" spans="1:8" ht="12.75">
      <c r="A37" s="41"/>
      <c r="B37" s="43"/>
      <c r="C37" s="44">
        <f>IF(ISERROR(IF(ISBLANK(B37),"",VLOOKUP(B37,'[1]Courses'!$A:$D,2,0))),"Invalid Course Number!",IF(ISBLANK(B37),"",VLOOKUP(B37,'[1]Courses'!$A:$D,2,0)))</f>
      </c>
      <c r="D37" s="43"/>
      <c r="E37" s="46">
        <f>IF(ISERROR(IF(ISBLANK(B37),"",VLOOKUP(B37,'[1]Courses'!$A:$D,3,0))),"",IF(ISBLANK(B37),"",VLOOKUP(B37,'[1]Courses'!$A:$D,3,0)))</f>
      </c>
      <c r="F37" s="46">
        <f>IF(ISERROR(IF(ISBLANK(B37),"",VLOOKUP(B37,'[1]Courses'!$A:$D,4,0))),"",IF(ISBLANK(B37),"",IF(OR(G37="AUDIT",G37="I"),0,VLOOKUP(B37,'[1]Courses'!$A:$D,4,0))))</f>
      </c>
      <c r="G37" s="45"/>
      <c r="H37" s="47">
        <f>IF(ISERROR(IF(ISBLANK(G37),"",VLOOKUP(G37,GPA!A:B,2,0))),"",IF(ISBLANK(G37),"",VLOOKUP(G37,GPA!A:B,2,0)))</f>
      </c>
    </row>
    <row r="38" spans="1:8" ht="12.75">
      <c r="A38" s="41"/>
      <c r="B38" s="43"/>
      <c r="C38" s="44">
        <f>IF(ISERROR(IF(ISBLANK(B38),"",VLOOKUP(B38,'[1]Courses'!$A:$D,2,0))),"Invalid Course Number!",IF(ISBLANK(B38),"",VLOOKUP(B38,'[1]Courses'!$A:$D,2,0)))</f>
      </c>
      <c r="D38" s="43"/>
      <c r="E38" s="46">
        <f>IF(ISERROR(IF(ISBLANK(B38),"",VLOOKUP(B38,'[1]Courses'!$A:$D,3,0))),"",IF(ISBLANK(B38),"",VLOOKUP(B38,'[1]Courses'!$A:$D,3,0)))</f>
      </c>
      <c r="F38" s="46">
        <f>IF(ISERROR(IF(ISBLANK(B38),"",VLOOKUP(B38,'[1]Courses'!$A:$D,4,0))),"",IF(ISBLANK(B38),"",IF(OR(G38="AUDIT",G38="I"),0,VLOOKUP(B38,'[1]Courses'!$A:$D,4,0))))</f>
      </c>
      <c r="G38" s="45"/>
      <c r="H38" s="47">
        <f>IF(ISERROR(IF(ISBLANK(G38),"",VLOOKUP(G38,GPA!A:B,2,0))),"",IF(ISBLANK(G38),"",VLOOKUP(G38,GPA!A:B,2,0)))</f>
      </c>
    </row>
    <row r="39" spans="1:8" ht="12.75">
      <c r="A39" s="41"/>
      <c r="B39" s="43"/>
      <c r="C39" s="44">
        <f>IF(ISERROR(IF(ISBLANK(B39),"",VLOOKUP(B39,'[1]Courses'!$A:$D,2,0))),"Invalid Course Number!",IF(ISBLANK(B39),"",VLOOKUP(B39,'[1]Courses'!$A:$D,2,0)))</f>
      </c>
      <c r="D39" s="43"/>
      <c r="E39" s="46">
        <f>IF(ISERROR(IF(ISBLANK(B39),"",VLOOKUP(B39,'[1]Courses'!$A:$D,3,0))),"",IF(ISBLANK(B39),"",VLOOKUP(B39,'[1]Courses'!$A:$D,3,0)))</f>
      </c>
      <c r="F39" s="46">
        <f>IF(ISERROR(IF(ISBLANK(B39),"",VLOOKUP(B39,'[1]Courses'!$A:$D,4,0))),"",IF(ISBLANK(B39),"",IF(OR(G39="AUDIT",G39="I"),0,VLOOKUP(B39,'[1]Courses'!$A:$D,4,0))))</f>
      </c>
      <c r="G39" s="45"/>
      <c r="H39" s="47">
        <f>IF(ISERROR(IF(ISBLANK(G39),"",VLOOKUP(G39,GPA!A:B,2,0))),"",IF(ISBLANK(G39),"",VLOOKUP(G39,GPA!A:B,2,0)))</f>
      </c>
    </row>
    <row r="40" spans="1:8" ht="12.75">
      <c r="A40" s="41"/>
      <c r="B40" s="43"/>
      <c r="C40" s="44">
        <f>IF(ISERROR(IF(ISBLANK(B40),"",VLOOKUP(B40,'[1]Courses'!$A:$D,2,0))),"Invalid Course Number!",IF(ISBLANK(B40),"",VLOOKUP(B40,'[1]Courses'!$A:$D,2,0)))</f>
      </c>
      <c r="D40" s="43"/>
      <c r="E40" s="46">
        <f>IF(ISERROR(IF(ISBLANK(B40),"",VLOOKUP(B40,'[1]Courses'!$A:$D,3,0))),"",IF(ISBLANK(B40),"",VLOOKUP(B40,'[1]Courses'!$A:$D,3,0)))</f>
      </c>
      <c r="F40" s="46">
        <f>IF(ISERROR(IF(ISBLANK(B40),"",VLOOKUP(B40,'[1]Courses'!$A:$D,4,0))),"",IF(ISBLANK(B40),"",IF(OR(G40="AUDIT",G40="I"),0,VLOOKUP(B40,'[1]Courses'!$A:$D,4,0))))</f>
      </c>
      <c r="G40" s="45"/>
      <c r="H40" s="47">
        <f>IF(ISERROR(IF(ISBLANK(G40),"",VLOOKUP(G40,GPA!A:B,2,0))),"",IF(ISBLANK(G40),"",VLOOKUP(G40,GPA!A:B,2,0)))</f>
      </c>
    </row>
    <row r="41" spans="1:8" ht="12.75">
      <c r="A41" s="41"/>
      <c r="B41" s="43"/>
      <c r="C41" s="44">
        <f>IF(ISERROR(IF(ISBLANK(B41),"",VLOOKUP(B41,'[1]Courses'!$A:$D,2,0))),"Invalid Course Number!",IF(ISBLANK(B41),"",VLOOKUP(B41,'[1]Courses'!$A:$D,2,0)))</f>
      </c>
      <c r="D41" s="43"/>
      <c r="E41" s="46">
        <f>IF(ISERROR(IF(ISBLANK(B41),"",VLOOKUP(B41,'[1]Courses'!$A:$D,3,0))),"",IF(ISBLANK(B41),"",VLOOKUP(B41,'[1]Courses'!$A:$D,3,0)))</f>
      </c>
      <c r="F41" s="46">
        <f>IF(ISERROR(IF(ISBLANK(B41),"",VLOOKUP(B41,'[1]Courses'!$A:$D,4,0))),"",IF(ISBLANK(B41),"",IF(OR(G41="AUDIT",G41="I"),0,VLOOKUP(B41,'[1]Courses'!$A:$D,4,0))))</f>
      </c>
      <c r="G41" s="45"/>
      <c r="H41" s="47">
        <f>IF(ISERROR(IF(ISBLANK(G41),"",VLOOKUP(G41,GPA!A:B,2,0))),"",IF(ISBLANK(G41),"",VLOOKUP(G41,GPA!A:B,2,0)))</f>
      </c>
    </row>
    <row r="42" spans="1:8" ht="12.75">
      <c r="A42" s="41"/>
      <c r="B42" s="43"/>
      <c r="C42" s="44">
        <f>IF(ISERROR(IF(ISBLANK(B42),"",VLOOKUP(B42,'[1]Courses'!$A:$D,2,0))),"Invalid Course Number!",IF(ISBLANK(B42),"",VLOOKUP(B42,'[1]Courses'!$A:$D,2,0)))</f>
      </c>
      <c r="D42" s="43"/>
      <c r="E42" s="46">
        <f>IF(ISERROR(IF(ISBLANK(B42),"",VLOOKUP(B42,'[1]Courses'!$A:$D,3,0))),"",IF(ISBLANK(B42),"",VLOOKUP(B42,'[1]Courses'!$A:$D,3,0)))</f>
      </c>
      <c r="F42" s="46">
        <f>IF(ISERROR(IF(ISBLANK(B42),"",VLOOKUP(B42,'[1]Courses'!$A:$D,4,0))),"",IF(ISBLANK(B42),"",IF(OR(G42="AUDIT",G42="I"),0,VLOOKUP(B42,'[1]Courses'!$A:$D,4,0))))</f>
      </c>
      <c r="G42" s="45"/>
      <c r="H42" s="47">
        <f>IF(ISERROR(IF(ISBLANK(G42),"",VLOOKUP(G42,GPA!A:B,2,0))),"",IF(ISBLANK(G42),"",VLOOKUP(G42,GPA!A:B,2,0)))</f>
      </c>
    </row>
    <row r="43" spans="1:8" ht="12.75">
      <c r="A43" s="41"/>
      <c r="B43" s="43"/>
      <c r="C43" s="44">
        <f>IF(ISERROR(IF(ISBLANK(B43),"",VLOOKUP(B43,'[1]Courses'!$A:$D,2,0))),"Invalid Course Number!",IF(ISBLANK(B43),"",VLOOKUP(B43,'[1]Courses'!$A:$D,2,0)))</f>
      </c>
      <c r="D43" s="43"/>
      <c r="E43" s="46">
        <f>IF(ISERROR(IF(ISBLANK(B43),"",VLOOKUP(B43,'[1]Courses'!$A:$D,3,0))),"",IF(ISBLANK(B43),"",VLOOKUP(B43,'[1]Courses'!$A:$D,3,0)))</f>
      </c>
      <c r="F43" s="46">
        <f>IF(ISERROR(IF(ISBLANK(B43),"",VLOOKUP(B43,'[1]Courses'!$A:$D,4,0))),"",IF(ISBLANK(B43),"",IF(OR(G43="AUDIT",G43="I"),0,VLOOKUP(B43,'[1]Courses'!$A:$D,4,0))))</f>
      </c>
      <c r="G43" s="45"/>
      <c r="H43" s="47">
        <f>IF(ISERROR(IF(ISBLANK(G43),"",VLOOKUP(G43,GPA!A:B,2,0))),"",IF(ISBLANK(G43),"",VLOOKUP(G43,GPA!A:B,2,0)))</f>
      </c>
    </row>
    <row r="44" spans="1:8" ht="12.75">
      <c r="A44" s="41"/>
      <c r="B44" s="43"/>
      <c r="C44" s="44">
        <f>IF(ISERROR(IF(ISBLANK(B44),"",VLOOKUP(B44,'[1]Courses'!$A:$D,2,0))),"Invalid Course Number!",IF(ISBLANK(B44),"",VLOOKUP(B44,'[1]Courses'!$A:$D,2,0)))</f>
      </c>
      <c r="D44" s="43"/>
      <c r="E44" s="46">
        <f>IF(ISERROR(IF(ISBLANK(B44),"",VLOOKUP(B44,'[1]Courses'!$A:$D,3,0))),"",IF(ISBLANK(B44),"",VLOOKUP(B44,'[1]Courses'!$A:$D,3,0)))</f>
      </c>
      <c r="F44" s="46">
        <f>IF(ISERROR(IF(ISBLANK(B44),"",VLOOKUP(B44,'[1]Courses'!$A:$D,4,0))),"",IF(ISBLANK(B44),"",IF(OR(G44="AUDIT",G44="I"),0,VLOOKUP(B44,'[1]Courses'!$A:$D,4,0))))</f>
      </c>
      <c r="G44" s="45"/>
      <c r="H44" s="47">
        <f>IF(ISERROR(IF(ISBLANK(G44),"",VLOOKUP(G44,GPA!A:B,2,0))),"",IF(ISBLANK(G44),"",VLOOKUP(G44,GPA!A:B,2,0)))</f>
      </c>
    </row>
    <row r="45" spans="1:8" ht="12.75">
      <c r="A45" s="41"/>
      <c r="B45" s="43"/>
      <c r="C45" s="44">
        <f>IF(ISERROR(IF(ISBLANK(B45),"",VLOOKUP(B45,'[1]Courses'!$A:$D,2,0))),"Invalid Course Number!",IF(ISBLANK(B45),"",VLOOKUP(B45,'[1]Courses'!$A:$D,2,0)))</f>
      </c>
      <c r="D45" s="43"/>
      <c r="E45" s="46">
        <f>IF(ISERROR(IF(ISBLANK(B45),"",VLOOKUP(B45,'[1]Courses'!$A:$D,3,0))),"",IF(ISBLANK(B45),"",VLOOKUP(B45,'[1]Courses'!$A:$D,3,0)))</f>
      </c>
      <c r="F45" s="46">
        <f>IF(ISERROR(IF(ISBLANK(B45),"",VLOOKUP(B45,'[1]Courses'!$A:$D,4,0))),"",IF(ISBLANK(B45),"",IF(OR(G45="AUDIT",G45="I"),0,VLOOKUP(B45,'[1]Courses'!$A:$D,4,0))))</f>
      </c>
      <c r="G45" s="45"/>
      <c r="H45" s="47">
        <f>IF(ISERROR(IF(ISBLANK(G45),"",VLOOKUP(G45,GPA!A:B,2,0))),"",IF(ISBLANK(G45),"",VLOOKUP(G45,GPA!A:B,2,0)))</f>
      </c>
    </row>
    <row r="46" spans="1:8" ht="12.75">
      <c r="A46" s="41"/>
      <c r="B46" s="43"/>
      <c r="C46" s="44">
        <f>IF(ISERROR(IF(ISBLANK(B46),"",VLOOKUP(B46,'[1]Courses'!$A:$D,2,0))),"Invalid Course Number!",IF(ISBLANK(B46),"",VLOOKUP(B46,'[1]Courses'!$A:$D,2,0)))</f>
      </c>
      <c r="D46" s="43"/>
      <c r="E46" s="46">
        <f>IF(ISERROR(IF(ISBLANK(B46),"",VLOOKUP(B46,'[1]Courses'!$A:$D,3,0))),"",IF(ISBLANK(B46),"",VLOOKUP(B46,'[1]Courses'!$A:$D,3,0)))</f>
      </c>
      <c r="F46" s="46">
        <f>IF(ISERROR(IF(ISBLANK(B46),"",VLOOKUP(B46,'[1]Courses'!$A:$D,4,0))),"",IF(ISBLANK(B46),"",IF(OR(G46="AUDIT",G46="I"),0,VLOOKUP(B46,'[1]Courses'!$A:$D,4,0))))</f>
      </c>
      <c r="G46" s="45"/>
      <c r="H46" s="47">
        <f>IF(ISERROR(IF(ISBLANK(G46),"",VLOOKUP(G46,GPA!A:B,2,0))),"",IF(ISBLANK(G46),"",VLOOKUP(G46,GPA!A:B,2,0)))</f>
      </c>
    </row>
    <row r="47" spans="1:8" ht="12.75" customHeight="1">
      <c r="A47" s="41"/>
      <c r="B47" s="43"/>
      <c r="C47" s="44">
        <f>IF(ISERROR(IF(ISBLANK(B47),"",VLOOKUP(B47,'[1]Courses'!$A:$D,2,0))),"Invalid Course Number!",IF(ISBLANK(B47),"",VLOOKUP(B47,'[1]Courses'!$A:$D,2,0)))</f>
      </c>
      <c r="D47" s="43"/>
      <c r="E47" s="46">
        <f>IF(ISERROR(IF(ISBLANK(B47),"",VLOOKUP(B47,'[1]Courses'!$A:$D,3,0))),"",IF(ISBLANK(B47),"",VLOOKUP(B47,'[1]Courses'!$A:$D,3,0)))</f>
      </c>
      <c r="F47" s="46">
        <f>IF(ISERROR(IF(ISBLANK(B47),"",VLOOKUP(B47,'[1]Courses'!$A:$D,4,0))),"",IF(ISBLANK(B47),"",IF(OR(G47="AUDIT",G47="I"),0,VLOOKUP(B47,'[1]Courses'!$A:$D,4,0))))</f>
      </c>
      <c r="G47" s="45"/>
      <c r="H47" s="47">
        <f>IF(ISERROR(IF(ISBLANK(G47),"",VLOOKUP(G47,GPA!A:B,2,0))),"",IF(ISBLANK(G47),"",VLOOKUP(G47,GPA!A:B,2,0)))</f>
      </c>
    </row>
    <row r="48" spans="1:8" ht="17.25" customHeight="1" thickBot="1">
      <c r="A48" s="48"/>
      <c r="B48" s="43"/>
      <c r="C48" s="44">
        <f>IF(ISERROR(IF(ISBLANK(B48),"",VLOOKUP(B48,'[1]Courses'!$A:$D,2,0))),"Invalid Course Number!",IF(ISBLANK(B48),"",VLOOKUP(B48,'[1]Courses'!$A:$D,2,0)))</f>
      </c>
      <c r="D48" s="45"/>
      <c r="E48" s="46">
        <f>IF(ISERROR(IF(ISBLANK(B48),"",VLOOKUP(B48,'[1]Courses'!$A:$D,3,0))),"",IF(ISBLANK(B48),"",VLOOKUP(B48,'[1]Courses'!$A:$D,3,0)))</f>
      </c>
      <c r="F48" s="46">
        <f>IF(ISERROR(IF(ISBLANK(B48),"",VLOOKUP(B48,'[1]Courses'!$A:$D,4,0))),"",IF(ISBLANK(B48),"",IF(OR(G48="AUDIT",G48="I"),0,VLOOKUP(B48,'[1]Courses'!$A:$D,4,0))))</f>
      </c>
      <c r="G48" s="45"/>
      <c r="H48" s="47">
        <f>IF(ISERROR(IF(ISBLANK(G48),"",VLOOKUP(G48,GPA!A:B,2,0))),"",IF(ISBLANK(G48),"",VLOOKUP(G48,GPA!A:B,2,0)))</f>
      </c>
    </row>
    <row r="49" spans="1:8" ht="26.25" customHeight="1" thickBot="1" thickTop="1">
      <c r="A49" s="40" t="s">
        <v>27</v>
      </c>
      <c r="B49" s="18"/>
      <c r="C49" s="19"/>
      <c r="D49" s="20"/>
      <c r="E49" s="21"/>
      <c r="F49" s="29">
        <f>SUM(F10:F48)</f>
        <v>0</v>
      </c>
      <c r="G49" s="30">
        <f>SUMIF(G10:G48,"&lt;&gt;P",F10:F48)</f>
        <v>0</v>
      </c>
      <c r="H49" s="31">
        <f>IF(ISERROR(SUMPRODUCT(F10:F48,H10:H48)/G49),0,SUMPRODUCT(F10:F48,H10:H48)/G49)</f>
        <v>0</v>
      </c>
    </row>
    <row r="50" spans="1:8" ht="14.25" customHeight="1" thickTop="1">
      <c r="A50" s="24"/>
      <c r="B50" s="24"/>
      <c r="C50" s="25"/>
      <c r="D50" s="26"/>
      <c r="E50" s="27"/>
      <c r="F50" s="27"/>
      <c r="G50" s="24"/>
      <c r="H50" s="28"/>
    </row>
    <row r="51" spans="2:4" ht="12.75">
      <c r="B51" s="54" t="s">
        <v>47</v>
      </c>
      <c r="C51" s="54"/>
      <c r="D51" s="22"/>
    </row>
    <row r="52" spans="2:4" ht="12.75">
      <c r="B52" s="23"/>
      <c r="C52" s="23"/>
      <c r="D52" s="22"/>
    </row>
    <row r="53" spans="2:4" ht="12.75">
      <c r="B53" s="17" t="s">
        <v>1</v>
      </c>
      <c r="C53" s="13" t="s">
        <v>33</v>
      </c>
      <c r="D53" s="53">
        <f>SUMIF($E$10:$E$48,B53,$F$10:$F$48)</f>
        <v>0</v>
      </c>
    </row>
    <row r="54" spans="2:4" ht="12.75">
      <c r="B54" s="17" t="s">
        <v>3</v>
      </c>
      <c r="C54" s="13" t="s">
        <v>34</v>
      </c>
      <c r="D54" s="53">
        <f>SUMIF($E$10:$E$48,B54,$F$10:$F$48)</f>
        <v>0</v>
      </c>
    </row>
    <row r="55" spans="2:4" ht="12.75">
      <c r="B55" s="17" t="s">
        <v>4</v>
      </c>
      <c r="C55" s="13" t="s">
        <v>44</v>
      </c>
      <c r="D55" s="53">
        <f>SUMIF($E$10:$E$48,B55,$F$10:$F$48)</f>
        <v>0</v>
      </c>
    </row>
    <row r="56" spans="2:8" ht="12.75">
      <c r="B56" s="17" t="s">
        <v>5</v>
      </c>
      <c r="C56" t="s">
        <v>35</v>
      </c>
      <c r="D56" s="53">
        <f>SUMIF($E$10:$E$48,B56,$F$10:$F$48)</f>
        <v>0</v>
      </c>
      <c r="E56" s="60" t="s">
        <v>36</v>
      </c>
      <c r="F56" s="61"/>
      <c r="G56" s="61"/>
      <c r="H56" s="39">
        <f>IF(H49&gt;4,4,ROUND(H49,2))</f>
        <v>0</v>
      </c>
    </row>
    <row r="57" ht="13.5" thickBot="1"/>
    <row r="58" spans="1:6" ht="13.5" thickTop="1">
      <c r="A58" s="12"/>
      <c r="B58" s="12"/>
      <c r="C58" s="37" t="s">
        <v>45</v>
      </c>
      <c r="D58" s="10"/>
      <c r="E58" s="1"/>
      <c r="F58" s="2"/>
    </row>
    <row r="59" spans="1:6" ht="13.5" thickBot="1">
      <c r="A59" s="12"/>
      <c r="B59" s="12"/>
      <c r="C59" s="38" t="s">
        <v>46</v>
      </c>
      <c r="D59" s="11"/>
      <c r="E59" s="3"/>
      <c r="F59" s="4"/>
    </row>
    <row r="60" ht="13.5" thickTop="1"/>
  </sheetData>
  <sheetProtection insertRows="0" deleteRows="0" selectLockedCells="1"/>
  <protectedRanges>
    <protectedRange sqref="A1:A2 D11:D47 A11:A47 H7 A6:A7 B10:B48" name="Inputs"/>
  </protectedRanges>
  <mergeCells count="6">
    <mergeCell ref="B51:C51"/>
    <mergeCell ref="A3:H3"/>
    <mergeCell ref="A1:H1"/>
    <mergeCell ref="A2:H2"/>
    <mergeCell ref="E56:G56"/>
    <mergeCell ref="E7:G7"/>
  </mergeCells>
  <dataValidations count="2">
    <dataValidation type="list" allowBlank="1" showDropDown="1" showInputMessage="1" showErrorMessage="1" sqref="B10:B48">
      <formula1>Course_Numbers</formula1>
    </dataValidation>
    <dataValidation type="list" allowBlank="1" showInputMessage="1" showErrorMessage="1" sqref="G10:G48">
      <formula1>Grades</formula1>
    </dataValidation>
  </dataValidations>
  <printOptions horizontalCentered="1"/>
  <pageMargins left="0.7" right="0.7" top="0.75" bottom="0.75" header="0.3" footer="0.3"/>
  <pageSetup blackAndWhite="1"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2" sqref="A2:A15"/>
    </sheetView>
  </sheetViews>
  <sheetFormatPr defaultColWidth="9.140625" defaultRowHeight="12.75"/>
  <cols>
    <col min="1" max="1" width="10.140625" style="0" customWidth="1"/>
  </cols>
  <sheetData>
    <row r="1" spans="1:2" s="14" customFormat="1" ht="25.5">
      <c r="A1" s="16" t="s">
        <v>26</v>
      </c>
      <c r="B1" s="15"/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2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20</v>
      </c>
    </row>
    <row r="14" ht="12.75">
      <c r="A14" t="s">
        <v>19</v>
      </c>
    </row>
    <row r="15" ht="12.75">
      <c r="A15" t="s">
        <v>28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s="6" t="s">
        <v>0</v>
      </c>
      <c r="B1" s="7" t="s">
        <v>6</v>
      </c>
    </row>
    <row r="2" spans="1:2" ht="12.75">
      <c r="A2" t="s">
        <v>7</v>
      </c>
      <c r="B2" s="5">
        <v>4.2</v>
      </c>
    </row>
    <row r="3" spans="1:2" ht="12.75">
      <c r="A3" t="s">
        <v>8</v>
      </c>
      <c r="B3" s="5">
        <v>4</v>
      </c>
    </row>
    <row r="4" spans="1:2" ht="12.75">
      <c r="A4" t="s">
        <v>9</v>
      </c>
      <c r="B4" s="5">
        <v>3.8</v>
      </c>
    </row>
    <row r="5" spans="1:2" ht="12.75">
      <c r="A5" t="s">
        <v>10</v>
      </c>
      <c r="B5" s="5">
        <v>3.2</v>
      </c>
    </row>
    <row r="6" spans="1:2" ht="12.75">
      <c r="A6" t="s">
        <v>2</v>
      </c>
      <c r="B6" s="5">
        <v>3</v>
      </c>
    </row>
    <row r="7" spans="1:2" ht="12.75">
      <c r="A7" t="s">
        <v>11</v>
      </c>
      <c r="B7" s="5">
        <v>2.8</v>
      </c>
    </row>
    <row r="8" spans="1:2" ht="12.75">
      <c r="A8" t="s">
        <v>12</v>
      </c>
      <c r="B8" s="5">
        <v>2.2</v>
      </c>
    </row>
    <row r="9" spans="1:2" ht="12.75">
      <c r="A9" t="s">
        <v>13</v>
      </c>
      <c r="B9" s="5">
        <v>2</v>
      </c>
    </row>
    <row r="10" spans="1:2" ht="12.75">
      <c r="A10" t="s">
        <v>14</v>
      </c>
      <c r="B10" s="5">
        <v>1.8</v>
      </c>
    </row>
    <row r="11" spans="1:2" ht="12.75">
      <c r="A11" t="s">
        <v>15</v>
      </c>
      <c r="B11" s="5">
        <v>1</v>
      </c>
    </row>
    <row r="12" spans="1:2" ht="12.75">
      <c r="A12" t="s">
        <v>16</v>
      </c>
      <c r="B12" s="5">
        <v>0</v>
      </c>
    </row>
    <row r="13" spans="1:2" ht="12.75">
      <c r="A13" t="s">
        <v>17</v>
      </c>
      <c r="B13" s="5" t="s">
        <v>18</v>
      </c>
    </row>
    <row r="14" spans="1:2" ht="12.75">
      <c r="A14" t="s">
        <v>19</v>
      </c>
      <c r="B14" s="5" t="s">
        <v>18</v>
      </c>
    </row>
    <row r="15" spans="1:2" ht="12.75">
      <c r="A15" t="s">
        <v>20</v>
      </c>
      <c r="B15" s="5" t="s">
        <v>21</v>
      </c>
    </row>
    <row r="16" spans="1:2" ht="12.75">
      <c r="A16" t="s">
        <v>22</v>
      </c>
      <c r="B16" s="5" t="s">
        <v>18</v>
      </c>
    </row>
    <row r="17" spans="1:2" ht="12.75">
      <c r="A17" t="s">
        <v>23</v>
      </c>
      <c r="B17" s="5" t="s">
        <v>18</v>
      </c>
    </row>
    <row r="18" spans="1:2" ht="12.75">
      <c r="A18" t="s">
        <v>24</v>
      </c>
      <c r="B18" s="5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LUMINUS MANAGEMENT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Sung</dc:creator>
  <cp:keywords/>
  <dc:description/>
  <cp:lastModifiedBy>Lorna</cp:lastModifiedBy>
  <cp:lastPrinted>2012-05-25T18:09:56Z</cp:lastPrinted>
  <dcterms:created xsi:type="dcterms:W3CDTF">2008-12-01T01:46:55Z</dcterms:created>
  <dcterms:modified xsi:type="dcterms:W3CDTF">2012-05-25T18:47:13Z</dcterms:modified>
  <cp:category/>
  <cp:version/>
  <cp:contentType/>
  <cp:contentStatus/>
</cp:coreProperties>
</file>